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mc:AlternateContent xmlns:mc="http://schemas.openxmlformats.org/markup-compatibility/2006">
    <mc:Choice Requires="x15">
      <x15ac:absPath xmlns:x15ac="http://schemas.microsoft.com/office/spreadsheetml/2010/11/ac" url="/Users/jeremiesteib/Documents/BOULOT/AFAR/SALAIRES/TV USPA/"/>
    </mc:Choice>
  </mc:AlternateContent>
  <xr:revisionPtr revIDLastSave="0" documentId="13_ncr:1_{2680965F-0548-5248-9FC3-DE622815934E}" xr6:coauthVersionLast="45" xr6:coauthVersionMax="45" xr10:uidLastSave="{00000000-0000-0000-0000-000000000000}"/>
  <bookViews>
    <workbookView xWindow="0" yWindow="460" windowWidth="28800" windowHeight="17540" tabRatio="500" activeTab="1" xr2:uid="{00000000-000D-0000-FFFF-FFFF00000000}"/>
  </bookViews>
  <sheets>
    <sheet name="CAT A" sheetId="1" r:id="rId1"/>
    <sheet name="CAT B" sheetId="2" r:id="rId2"/>
    <sheet name="CAT C" sheetId="3" r:id="rId3"/>
    <sheet name="MUSICIEN" sheetId="4"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129" i="2" l="1"/>
  <c r="Q128" i="2"/>
  <c r="Q127" i="2"/>
  <c r="Q126" i="2"/>
  <c r="Q125" i="2"/>
  <c r="Q124" i="2"/>
  <c r="Q123" i="2"/>
  <c r="Q122" i="2"/>
  <c r="Q121" i="2"/>
  <c r="Q120" i="2"/>
  <c r="Q119" i="2"/>
  <c r="Q118" i="2"/>
  <c r="Q117" i="2"/>
  <c r="Q116" i="2"/>
  <c r="Q115" i="2"/>
  <c r="Q114" i="2"/>
  <c r="Q113" i="2"/>
  <c r="Q112" i="2"/>
  <c r="Q111" i="2"/>
  <c r="Q110" i="2"/>
  <c r="Q109" i="2"/>
  <c r="Q108" i="2"/>
  <c r="Q150" i="2"/>
  <c r="Q149" i="2"/>
  <c r="Q148" i="2"/>
  <c r="Q147" i="2"/>
  <c r="Q146" i="2"/>
  <c r="Q145" i="2"/>
  <c r="Q144" i="2"/>
  <c r="Q143" i="2"/>
  <c r="Q142" i="2"/>
  <c r="Q141" i="2"/>
  <c r="Q140" i="2"/>
  <c r="Q139" i="2"/>
  <c r="Q138" i="2"/>
  <c r="Q137" i="2"/>
  <c r="Q136" i="2"/>
  <c r="Q135" i="2"/>
  <c r="Q134" i="2"/>
  <c r="Q133" i="2"/>
  <c r="Q132" i="2"/>
  <c r="Q131" i="2"/>
  <c r="Q130"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4" i="2"/>
  <c r="Q153" i="2"/>
  <c r="Q152"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l="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M143" i="2" l="1"/>
  <c r="N143" i="2" s="1"/>
  <c r="J143" i="2"/>
  <c r="K143" i="2" s="1"/>
  <c r="H143" i="2"/>
  <c r="H8" i="2"/>
  <c r="H55" i="2"/>
  <c r="J55" i="2"/>
  <c r="K55" i="2" s="1"/>
  <c r="M55" i="2"/>
  <c r="N55" i="2" s="1"/>
  <c r="H56" i="2"/>
  <c r="J56" i="2"/>
  <c r="K56" i="2" s="1"/>
  <c r="M56" i="2"/>
  <c r="N56" i="2" s="1"/>
  <c r="H57" i="2"/>
  <c r="J57" i="2"/>
  <c r="K57" i="2" s="1"/>
  <c r="M57" i="2"/>
  <c r="N57" i="2" s="1"/>
  <c r="H58" i="2"/>
  <c r="J58" i="2"/>
  <c r="K58" i="2"/>
  <c r="M58" i="2"/>
  <c r="N58" i="2" s="1"/>
  <c r="H59" i="2"/>
  <c r="J59" i="2"/>
  <c r="K59" i="2" s="1"/>
  <c r="M59" i="2"/>
  <c r="N59" i="2" s="1"/>
  <c r="H60" i="2"/>
  <c r="J60" i="2"/>
  <c r="K60" i="2" s="1"/>
  <c r="M60" i="2"/>
  <c r="N60" i="2" s="1"/>
  <c r="H61" i="2"/>
  <c r="J61" i="2"/>
  <c r="K61" i="2" s="1"/>
  <c r="M61" i="2"/>
  <c r="N61" i="2" s="1"/>
  <c r="H62" i="2"/>
  <c r="J62" i="2"/>
  <c r="K62" i="2"/>
  <c r="M62" i="2"/>
  <c r="N62" i="2" s="1"/>
  <c r="H63" i="2"/>
  <c r="J63" i="2"/>
  <c r="K63" i="2" s="1"/>
  <c r="M63" i="2"/>
  <c r="N63" i="2" s="1"/>
  <c r="H64" i="2"/>
  <c r="J64" i="2"/>
  <c r="K64" i="2" s="1"/>
  <c r="M64" i="2"/>
  <c r="N64" i="2" s="1"/>
  <c r="H65" i="2"/>
  <c r="J65" i="2"/>
  <c r="K65" i="2"/>
  <c r="M65" i="2"/>
  <c r="N65" i="2" s="1"/>
  <c r="H66" i="2"/>
  <c r="J66" i="2"/>
  <c r="K66" i="2"/>
  <c r="M66" i="2"/>
  <c r="N66" i="2" s="1"/>
  <c r="H67" i="2"/>
  <c r="J67" i="2"/>
  <c r="K67" i="2" s="1"/>
  <c r="M67" i="2"/>
  <c r="N67" i="2" s="1"/>
  <c r="H68" i="2"/>
  <c r="J68" i="2"/>
  <c r="K68" i="2" s="1"/>
  <c r="M68" i="2"/>
  <c r="N68" i="2" s="1"/>
  <c r="H69" i="2"/>
  <c r="J69" i="2"/>
  <c r="K69" i="2"/>
  <c r="M69" i="2"/>
  <c r="N69" i="2" s="1"/>
  <c r="H70" i="2"/>
  <c r="J70" i="2"/>
  <c r="K70" i="2"/>
  <c r="M70" i="2"/>
  <c r="N70" i="2" s="1"/>
  <c r="H72" i="2"/>
  <c r="J72" i="2"/>
  <c r="K72" i="2" s="1"/>
  <c r="M72" i="2"/>
  <c r="N72" i="2" s="1"/>
  <c r="H73" i="2"/>
  <c r="J73" i="2"/>
  <c r="K73" i="2" s="1"/>
  <c r="M73" i="2"/>
  <c r="N73" i="2" s="1"/>
  <c r="H71" i="2"/>
  <c r="J71" i="2"/>
  <c r="K71" i="2"/>
  <c r="M71" i="2"/>
  <c r="N71" i="2" s="1"/>
  <c r="H74" i="2"/>
  <c r="J74" i="2"/>
  <c r="K74" i="2"/>
  <c r="N74" i="2"/>
  <c r="H75" i="2"/>
  <c r="J75" i="2"/>
  <c r="K75" i="2"/>
  <c r="M75" i="2"/>
  <c r="N75" i="2" s="1"/>
  <c r="H76" i="2"/>
  <c r="J76" i="2"/>
  <c r="K76" i="2" s="1"/>
  <c r="M76" i="2"/>
  <c r="N76" i="2" s="1"/>
  <c r="H77" i="2"/>
  <c r="J77" i="2"/>
  <c r="K77" i="2" s="1"/>
  <c r="M77" i="2"/>
  <c r="N77" i="2" s="1"/>
  <c r="H78" i="2"/>
  <c r="J78" i="2"/>
  <c r="K78" i="2"/>
  <c r="M78" i="2"/>
  <c r="N78" i="2" s="1"/>
  <c r="H79" i="2"/>
  <c r="J79" i="2"/>
  <c r="K79" i="2"/>
  <c r="M79" i="2"/>
  <c r="N79" i="2" s="1"/>
  <c r="H80" i="2"/>
  <c r="J80" i="2"/>
  <c r="K80" i="2" s="1"/>
  <c r="M80" i="2"/>
  <c r="N80" i="2" s="1"/>
  <c r="H81" i="2"/>
  <c r="J81" i="2"/>
  <c r="K81" i="2" s="1"/>
  <c r="M81" i="2"/>
  <c r="N81" i="2" s="1"/>
  <c r="H82" i="2"/>
  <c r="J82" i="2"/>
  <c r="K82" i="2"/>
  <c r="M82" i="2"/>
  <c r="N82" i="2" s="1"/>
  <c r="H83" i="2"/>
  <c r="J83" i="2"/>
  <c r="K83" i="2"/>
  <c r="M83" i="2"/>
  <c r="N83" i="2" s="1"/>
  <c r="H84" i="2"/>
  <c r="J84" i="2"/>
  <c r="K84" i="2" s="1"/>
  <c r="M84" i="2"/>
  <c r="N84" i="2" s="1"/>
  <c r="H85" i="2"/>
  <c r="J85" i="2"/>
  <c r="K85" i="2" s="1"/>
  <c r="M85" i="2"/>
  <c r="N85" i="2" s="1"/>
  <c r="H86" i="2"/>
  <c r="J86" i="2"/>
  <c r="K86" i="2"/>
  <c r="M86" i="2"/>
  <c r="N86" i="2" s="1"/>
  <c r="H87" i="2"/>
  <c r="J87" i="2"/>
  <c r="K87" i="2"/>
  <c r="L87" i="2" s="1"/>
  <c r="M87" i="2"/>
  <c r="N87" i="2"/>
  <c r="H88" i="2"/>
  <c r="J88" i="2"/>
  <c r="K88" i="2" s="1"/>
  <c r="M88" i="2"/>
  <c r="N88" i="2"/>
  <c r="H89" i="2"/>
  <c r="J89" i="2"/>
  <c r="K89" i="2" s="1"/>
  <c r="M89" i="2"/>
  <c r="N89" i="2" s="1"/>
  <c r="H90" i="2"/>
  <c r="J90" i="2"/>
  <c r="K90" i="2" s="1"/>
  <c r="M90" i="2"/>
  <c r="N90" i="2" s="1"/>
  <c r="H91" i="2"/>
  <c r="J91" i="2"/>
  <c r="K91" i="2" s="1"/>
  <c r="M91" i="2"/>
  <c r="N91" i="2"/>
  <c r="H92" i="2"/>
  <c r="J92" i="2"/>
  <c r="K92" i="2" s="1"/>
  <c r="M92" i="2"/>
  <c r="N92" i="2"/>
  <c r="H93" i="2"/>
  <c r="J93" i="2"/>
  <c r="K93" i="2" s="1"/>
  <c r="M93" i="2"/>
  <c r="N93" i="2" s="1"/>
  <c r="H94" i="2"/>
  <c r="J94" i="2"/>
  <c r="K94" i="2" s="1"/>
  <c r="M94" i="2"/>
  <c r="N94" i="2" s="1"/>
  <c r="H95" i="2"/>
  <c r="J95" i="2"/>
  <c r="K95" i="2" s="1"/>
  <c r="M95" i="2"/>
  <c r="N95" i="2"/>
  <c r="H96" i="2"/>
  <c r="J96" i="2"/>
  <c r="K96" i="2" s="1"/>
  <c r="M96" i="2"/>
  <c r="N96" i="2"/>
  <c r="H97" i="2"/>
  <c r="J97" i="2"/>
  <c r="K97" i="2" s="1"/>
  <c r="M97" i="2"/>
  <c r="N97" i="2" s="1"/>
  <c r="H98" i="2"/>
  <c r="J98" i="2"/>
  <c r="K98" i="2" s="1"/>
  <c r="M98" i="2"/>
  <c r="N98" i="2" s="1"/>
  <c r="H99" i="2"/>
  <c r="J99" i="2"/>
  <c r="K99" i="2" s="1"/>
  <c r="M99" i="2"/>
  <c r="N99" i="2"/>
  <c r="H100" i="2"/>
  <c r="J100" i="2"/>
  <c r="K100" i="2" s="1"/>
  <c r="M100" i="2"/>
  <c r="N100" i="2"/>
  <c r="H101" i="2"/>
  <c r="J101" i="2"/>
  <c r="K101" i="2" s="1"/>
  <c r="M101" i="2"/>
  <c r="N101" i="2" s="1"/>
  <c r="H102" i="2"/>
  <c r="J102" i="2"/>
  <c r="K102" i="2" s="1"/>
  <c r="M102" i="2"/>
  <c r="N102" i="2" s="1"/>
  <c r="H103" i="2"/>
  <c r="J103" i="2"/>
  <c r="K103" i="2" s="1"/>
  <c r="M103" i="2"/>
  <c r="N103" i="2"/>
  <c r="H104" i="2"/>
  <c r="J104" i="2"/>
  <c r="K104" i="2" s="1"/>
  <c r="M104" i="2"/>
  <c r="N104" i="2"/>
  <c r="H105" i="2"/>
  <c r="J105" i="2"/>
  <c r="K105" i="2" s="1"/>
  <c r="M105" i="2"/>
  <c r="N105" i="2" s="1"/>
  <c r="H106" i="2"/>
  <c r="J106" i="2"/>
  <c r="K106" i="2" s="1"/>
  <c r="M106" i="2"/>
  <c r="N106" i="2" s="1"/>
  <c r="H107" i="2"/>
  <c r="J107" i="2"/>
  <c r="K107" i="2" s="1"/>
  <c r="M107" i="2"/>
  <c r="N107" i="2"/>
  <c r="H108" i="2"/>
  <c r="J108" i="2"/>
  <c r="K108" i="2" s="1"/>
  <c r="M108" i="2"/>
  <c r="N108" i="2"/>
  <c r="H167" i="2"/>
  <c r="J167" i="2"/>
  <c r="K167" i="2" s="1"/>
  <c r="M167" i="2"/>
  <c r="N167" i="2" s="1"/>
  <c r="H109" i="2"/>
  <c r="J109" i="2"/>
  <c r="K109" i="2" s="1"/>
  <c r="M109" i="2"/>
  <c r="N109" i="2" s="1"/>
  <c r="H49" i="2"/>
  <c r="J49" i="2"/>
  <c r="K49" i="2" s="1"/>
  <c r="M49" i="2"/>
  <c r="N49" i="2"/>
  <c r="H25" i="2"/>
  <c r="J25" i="2"/>
  <c r="K25" i="2" s="1"/>
  <c r="M25" i="2"/>
  <c r="N25" i="2"/>
  <c r="H121" i="2"/>
  <c r="J121" i="2"/>
  <c r="K121" i="2" s="1"/>
  <c r="M121" i="2"/>
  <c r="N121" i="2" s="1"/>
  <c r="H168" i="2"/>
  <c r="J168" i="2"/>
  <c r="K168" i="2" s="1"/>
  <c r="M168" i="2"/>
  <c r="N168" i="2" s="1"/>
  <c r="H114" i="2"/>
  <c r="J114" i="2"/>
  <c r="K114" i="2" s="1"/>
  <c r="M114" i="2"/>
  <c r="N114" i="2"/>
  <c r="H149" i="2"/>
  <c r="J149" i="2"/>
  <c r="K149" i="2" s="1"/>
  <c r="M149" i="2"/>
  <c r="N149" i="2"/>
  <c r="H177" i="2"/>
  <c r="J177" i="2"/>
  <c r="K177" i="2" s="1"/>
  <c r="M177" i="2"/>
  <c r="N177" i="2" s="1"/>
  <c r="H120" i="2"/>
  <c r="J120" i="2"/>
  <c r="K120" i="2" s="1"/>
  <c r="M120" i="2"/>
  <c r="N120" i="2" s="1"/>
  <c r="H119" i="2"/>
  <c r="J119" i="2"/>
  <c r="K119" i="2" s="1"/>
  <c r="M119" i="2"/>
  <c r="N119" i="2"/>
  <c r="H116" i="2"/>
  <c r="J116" i="2"/>
  <c r="K116" i="2" s="1"/>
  <c r="M116" i="2"/>
  <c r="N116" i="2"/>
  <c r="H115" i="2"/>
  <c r="J115" i="2"/>
  <c r="K115" i="2" s="1"/>
  <c r="M115" i="2"/>
  <c r="N115" i="2" s="1"/>
  <c r="H9" i="2"/>
  <c r="J9" i="2"/>
  <c r="K9" i="2" s="1"/>
  <c r="M9" i="2"/>
  <c r="N9" i="2" s="1"/>
  <c r="J8" i="2"/>
  <c r="K8" i="2"/>
  <c r="M8" i="2"/>
  <c r="N8" i="2" s="1"/>
  <c r="H15" i="2"/>
  <c r="J15" i="2"/>
  <c r="K15" i="2" s="1"/>
  <c r="M15" i="2"/>
  <c r="N15" i="2" s="1"/>
  <c r="H14" i="2"/>
  <c r="J14" i="2"/>
  <c r="K14" i="2" s="1"/>
  <c r="M14" i="2"/>
  <c r="N14" i="2" s="1"/>
  <c r="H161" i="2"/>
  <c r="J161" i="2"/>
  <c r="K161" i="2"/>
  <c r="M161" i="2"/>
  <c r="N161" i="2" s="1"/>
  <c r="H160" i="2"/>
  <c r="J160" i="2"/>
  <c r="K160" i="2"/>
  <c r="M160" i="2"/>
  <c r="N160" i="2" s="1"/>
  <c r="H21" i="2"/>
  <c r="J21" i="2"/>
  <c r="K21" i="2" s="1"/>
  <c r="M21" i="2"/>
  <c r="N21" i="2" s="1"/>
  <c r="H20" i="2"/>
  <c r="J20" i="2"/>
  <c r="K20" i="2" s="1"/>
  <c r="M20" i="2"/>
  <c r="N20" i="2" s="1"/>
  <c r="H130" i="2"/>
  <c r="J130" i="2"/>
  <c r="K130" i="2"/>
  <c r="M130" i="2"/>
  <c r="N130" i="2" s="1"/>
  <c r="H175" i="2"/>
  <c r="J175" i="2"/>
  <c r="K175" i="2"/>
  <c r="M175" i="2"/>
  <c r="N175" i="2" s="1"/>
  <c r="H144" i="2"/>
  <c r="J144" i="2"/>
  <c r="K144" i="2" s="1"/>
  <c r="M144" i="2"/>
  <c r="N144" i="2" s="1"/>
  <c r="H126" i="2"/>
  <c r="J126" i="2"/>
  <c r="K126" i="2" s="1"/>
  <c r="M126" i="2"/>
  <c r="N126" i="2" s="1"/>
  <c r="H131" i="2"/>
  <c r="J131" i="2"/>
  <c r="K131" i="2"/>
  <c r="M131" i="2"/>
  <c r="N131" i="2" s="1"/>
  <c r="H180" i="2"/>
  <c r="J180" i="2"/>
  <c r="K180" i="2"/>
  <c r="M180" i="2"/>
  <c r="N180" i="2" s="1"/>
  <c r="H113" i="2"/>
  <c r="J113" i="2"/>
  <c r="K113" i="2" s="1"/>
  <c r="M113" i="2"/>
  <c r="N113" i="2" s="1"/>
  <c r="H170" i="2"/>
  <c r="J170" i="2"/>
  <c r="K170" i="2" s="1"/>
  <c r="M170" i="2"/>
  <c r="N170" i="2" s="1"/>
  <c r="H31" i="2"/>
  <c r="J31" i="2"/>
  <c r="K31" i="2"/>
  <c r="N31" i="2"/>
  <c r="H123" i="2"/>
  <c r="J123" i="2"/>
  <c r="K123" i="2"/>
  <c r="M123" i="2"/>
  <c r="N123" i="2" s="1"/>
  <c r="H124" i="2"/>
  <c r="J124" i="2"/>
  <c r="K124" i="2"/>
  <c r="M124" i="2"/>
  <c r="N124" i="2" s="1"/>
  <c r="H134" i="2"/>
  <c r="J134" i="2"/>
  <c r="K134" i="2" s="1"/>
  <c r="M134" i="2"/>
  <c r="N134" i="2" s="1"/>
  <c r="H154" i="2"/>
  <c r="J154" i="2"/>
  <c r="K154" i="2" s="1"/>
  <c r="M154" i="2"/>
  <c r="N154" i="2" s="1"/>
  <c r="H184" i="2"/>
  <c r="J184" i="2"/>
  <c r="K184" i="2"/>
  <c r="M184" i="2"/>
  <c r="N184" i="2" s="1"/>
  <c r="H183" i="2"/>
  <c r="J183" i="2"/>
  <c r="K183" i="2"/>
  <c r="M183" i="2"/>
  <c r="N183" i="2" s="1"/>
  <c r="H137" i="2"/>
  <c r="J137" i="2"/>
  <c r="K137" i="2" s="1"/>
  <c r="M137" i="2"/>
  <c r="N137" i="2" s="1"/>
  <c r="H136" i="2"/>
  <c r="J136" i="2"/>
  <c r="K136" i="2" s="1"/>
  <c r="M136" i="2"/>
  <c r="N136" i="2" s="1"/>
  <c r="H140" i="2"/>
  <c r="J140" i="2"/>
  <c r="K140" i="2"/>
  <c r="M140" i="2"/>
  <c r="N140" i="2" s="1"/>
  <c r="H179" i="2"/>
  <c r="J179" i="2"/>
  <c r="K179" i="2"/>
  <c r="M179" i="2"/>
  <c r="N179" i="2" s="1"/>
  <c r="H139" i="2"/>
  <c r="J139" i="2"/>
  <c r="K139" i="2" s="1"/>
  <c r="M139" i="2"/>
  <c r="N139" i="2" s="1"/>
  <c r="H138" i="2"/>
  <c r="J138" i="2"/>
  <c r="K138" i="2" s="1"/>
  <c r="M138" i="2"/>
  <c r="N138" i="2" s="1"/>
  <c r="H48" i="2"/>
  <c r="J48" i="2"/>
  <c r="K48" i="2"/>
  <c r="M48" i="2"/>
  <c r="N48" i="2" s="1"/>
  <c r="H47" i="2"/>
  <c r="J47" i="2"/>
  <c r="K47" i="2"/>
  <c r="M47" i="2"/>
  <c r="N47" i="2" s="1"/>
  <c r="H11" i="2"/>
  <c r="J11" i="2"/>
  <c r="K11" i="2" s="1"/>
  <c r="M11" i="2"/>
  <c r="N11" i="2" s="1"/>
  <c r="H10" i="2"/>
  <c r="J10" i="2"/>
  <c r="K10" i="2" s="1"/>
  <c r="M10" i="2"/>
  <c r="N10" i="2" s="1"/>
  <c r="H148" i="2"/>
  <c r="J148" i="2"/>
  <c r="K148" i="2"/>
  <c r="M148" i="2"/>
  <c r="N148" i="2" s="1"/>
  <c r="H147" i="2"/>
  <c r="J147" i="2"/>
  <c r="K147" i="2"/>
  <c r="M147" i="2"/>
  <c r="N147" i="2" s="1"/>
  <c r="H33" i="2"/>
  <c r="J33" i="2"/>
  <c r="K33" i="2" s="1"/>
  <c r="M33" i="2"/>
  <c r="N33" i="2" s="1"/>
  <c r="H32" i="2"/>
  <c r="J32" i="2"/>
  <c r="K32" i="2" s="1"/>
  <c r="M32" i="2"/>
  <c r="N32" i="2" s="1"/>
  <c r="H17" i="2"/>
  <c r="J17" i="2"/>
  <c r="K17" i="2"/>
  <c r="M17" i="2"/>
  <c r="N17" i="2" s="1"/>
  <c r="H16" i="2"/>
  <c r="J16" i="2"/>
  <c r="K16" i="2"/>
  <c r="M16" i="2"/>
  <c r="N16" i="2" s="1"/>
  <c r="H37" i="2"/>
  <c r="J37" i="2"/>
  <c r="K37" i="2" s="1"/>
  <c r="N37" i="2"/>
  <c r="H45" i="2"/>
  <c r="J45" i="2"/>
  <c r="K45" i="2" s="1"/>
  <c r="M45" i="2"/>
  <c r="N45" i="2"/>
  <c r="H112" i="2"/>
  <c r="J112" i="2"/>
  <c r="K112" i="2" s="1"/>
  <c r="M112" i="2"/>
  <c r="N112" i="2"/>
  <c r="H125" i="2"/>
  <c r="J125" i="2"/>
  <c r="K125" i="2" s="1"/>
  <c r="M125" i="2"/>
  <c r="N125" i="2" s="1"/>
  <c r="H127" i="2"/>
  <c r="J127" i="2"/>
  <c r="K127" i="2" s="1"/>
  <c r="M127" i="2"/>
  <c r="N127" i="2" s="1"/>
  <c r="H153" i="2"/>
  <c r="J153" i="2"/>
  <c r="K153" i="2" s="1"/>
  <c r="M153" i="2"/>
  <c r="N153" i="2"/>
  <c r="H129" i="2"/>
  <c r="J129" i="2"/>
  <c r="K129" i="2" s="1"/>
  <c r="M129" i="2"/>
  <c r="N129" i="2"/>
  <c r="H128" i="2"/>
  <c r="J128" i="2"/>
  <c r="K128" i="2" s="1"/>
  <c r="M128" i="2"/>
  <c r="N128" i="2" s="1"/>
  <c r="H36" i="2"/>
  <c r="J36" i="2"/>
  <c r="K36" i="2" s="1"/>
  <c r="M36" i="2"/>
  <c r="N36" i="2" s="1"/>
  <c r="H35" i="2"/>
  <c r="J35" i="2"/>
  <c r="K35" i="2" s="1"/>
  <c r="M35" i="2"/>
  <c r="N35" i="2"/>
  <c r="H34" i="2"/>
  <c r="J34" i="2"/>
  <c r="K34" i="2" s="1"/>
  <c r="N34" i="2"/>
  <c r="H132" i="2"/>
  <c r="J132" i="2"/>
  <c r="K132" i="2" s="1"/>
  <c r="M132" i="2"/>
  <c r="N132" i="2" s="1"/>
  <c r="H50" i="2"/>
  <c r="J50" i="2"/>
  <c r="K50" i="2" s="1"/>
  <c r="M50" i="2"/>
  <c r="N50" i="2" s="1"/>
  <c r="H178" i="2"/>
  <c r="J178" i="2"/>
  <c r="K178" i="2" s="1"/>
  <c r="M178" i="2"/>
  <c r="N178" i="2" s="1"/>
  <c r="H122" i="2"/>
  <c r="J122" i="2"/>
  <c r="K122" i="2" s="1"/>
  <c r="M122" i="2"/>
  <c r="N122" i="2" s="1"/>
  <c r="H186" i="2"/>
  <c r="J186" i="2"/>
  <c r="K186" i="2" s="1"/>
  <c r="M186" i="2"/>
  <c r="N186" i="2" s="1"/>
  <c r="H117" i="2"/>
  <c r="J117" i="2"/>
  <c r="K117" i="2" s="1"/>
  <c r="M117" i="2"/>
  <c r="N117" i="2" s="1"/>
  <c r="H27" i="2"/>
  <c r="J27" i="2"/>
  <c r="K27" i="2" s="1"/>
  <c r="M27" i="2"/>
  <c r="N27" i="2" s="1"/>
  <c r="H110" i="2"/>
  <c r="J110" i="2"/>
  <c r="K110" i="2" s="1"/>
  <c r="M110" i="2"/>
  <c r="N110" i="2" s="1"/>
  <c r="H150" i="2"/>
  <c r="J150" i="2"/>
  <c r="K150" i="2"/>
  <c r="M150" i="2"/>
  <c r="N150" i="2"/>
  <c r="H51" i="2"/>
  <c r="J51" i="2"/>
  <c r="K51" i="2" s="1"/>
  <c r="M51" i="2"/>
  <c r="N51" i="2" s="1"/>
  <c r="H164" i="2"/>
  <c r="J164" i="2"/>
  <c r="K164" i="2" s="1"/>
  <c r="M164" i="2"/>
  <c r="N164" i="2" s="1"/>
  <c r="H163" i="2"/>
  <c r="J163" i="2"/>
  <c r="K163" i="2" s="1"/>
  <c r="M163" i="2"/>
  <c r="N163" i="2" s="1"/>
  <c r="H23" i="2"/>
  <c r="J23" i="2"/>
  <c r="K23" i="2"/>
  <c r="M23" i="2"/>
  <c r="N23" i="2"/>
  <c r="H22" i="2"/>
  <c r="J22" i="2"/>
  <c r="K22" i="2" s="1"/>
  <c r="M22" i="2"/>
  <c r="N22" i="2" s="1"/>
  <c r="M185" i="2"/>
  <c r="N185" i="2" s="1"/>
  <c r="M118" i="2"/>
  <c r="N118" i="2" s="1"/>
  <c r="M42" i="2"/>
  <c r="N42" i="2" s="1"/>
  <c r="M111" i="2"/>
  <c r="N111" i="2" s="1"/>
  <c r="M181" i="2"/>
  <c r="N181" i="2"/>
  <c r="M141" i="2"/>
  <c r="N141" i="2" s="1"/>
  <c r="J185" i="2"/>
  <c r="K185" i="2" s="1"/>
  <c r="J118" i="2"/>
  <c r="K118" i="2" s="1"/>
  <c r="J42" i="2"/>
  <c r="K42" i="2" s="1"/>
  <c r="J181" i="2"/>
  <c r="K181" i="2" s="1"/>
  <c r="J111" i="2"/>
  <c r="K111" i="2" s="1"/>
  <c r="J141" i="2"/>
  <c r="K141" i="2" s="1"/>
  <c r="H42" i="2"/>
  <c r="H118" i="2"/>
  <c r="H185" i="2"/>
  <c r="H111" i="2"/>
  <c r="H181" i="2"/>
  <c r="H141" i="2"/>
  <c r="M52" i="2"/>
  <c r="N52" i="2" s="1"/>
  <c r="M157" i="2"/>
  <c r="N157" i="2" s="1"/>
  <c r="M54" i="2"/>
  <c r="N54" i="2" s="1"/>
  <c r="M156" i="2"/>
  <c r="N156" i="2" s="1"/>
  <c r="M152" i="2"/>
  <c r="N152" i="2" s="1"/>
  <c r="M166" i="2"/>
  <c r="N166" i="2" s="1"/>
  <c r="M169" i="2"/>
  <c r="N169" i="2" s="1"/>
  <c r="M29" i="2"/>
  <c r="N29" i="2"/>
  <c r="M28" i="2"/>
  <c r="N28" i="2" s="1"/>
  <c r="M159" i="2"/>
  <c r="N159" i="2" s="1"/>
  <c r="M158" i="2"/>
  <c r="N158" i="2" s="1"/>
  <c r="M162" i="2"/>
  <c r="N162" i="2" s="1"/>
  <c r="M174" i="2"/>
  <c r="N174" i="2" s="1"/>
  <c r="M173" i="2"/>
  <c r="N173" i="2" s="1"/>
  <c r="N24" i="2"/>
  <c r="N53" i="2"/>
  <c r="N30" i="2"/>
  <c r="N39" i="2"/>
  <c r="N26" i="2"/>
  <c r="N165" i="2"/>
  <c r="M13" i="2"/>
  <c r="N13" i="2" s="1"/>
  <c r="M12" i="2"/>
  <c r="N12" i="2" s="1"/>
  <c r="M172" i="2"/>
  <c r="N172" i="2" s="1"/>
  <c r="M171" i="2"/>
  <c r="N171" i="2" s="1"/>
  <c r="M38" i="2"/>
  <c r="N38" i="2" s="1"/>
  <c r="M176" i="2"/>
  <c r="N176" i="2" s="1"/>
  <c r="M19" i="2"/>
  <c r="N19" i="2" s="1"/>
  <c r="M18" i="2"/>
  <c r="N18" i="2" s="1"/>
  <c r="N43" i="2"/>
  <c r="N44" i="2"/>
  <c r="M133" i="2"/>
  <c r="N133" i="2" s="1"/>
  <c r="M46" i="2"/>
  <c r="N46" i="2" s="1"/>
  <c r="M146" i="2"/>
  <c r="N146" i="2" s="1"/>
  <c r="M145" i="2"/>
  <c r="N145" i="2" s="1"/>
  <c r="M182" i="2"/>
  <c r="N182" i="2" s="1"/>
  <c r="M142" i="2"/>
  <c r="N142" i="2" s="1"/>
  <c r="M40" i="2"/>
  <c r="N40" i="2" s="1"/>
  <c r="N41" i="2"/>
  <c r="J52" i="2"/>
  <c r="K52" i="2" s="1"/>
  <c r="J157" i="2"/>
  <c r="K157" i="2" s="1"/>
  <c r="J54" i="2"/>
  <c r="K54" i="2" s="1"/>
  <c r="J156" i="2"/>
  <c r="K156" i="2" s="1"/>
  <c r="J152" i="2"/>
  <c r="K152" i="2" s="1"/>
  <c r="J166" i="2"/>
  <c r="K166" i="2" s="1"/>
  <c r="J169" i="2"/>
  <c r="K169" i="2" s="1"/>
  <c r="J29" i="2"/>
  <c r="K29" i="2" s="1"/>
  <c r="J28" i="2"/>
  <c r="K28" i="2" s="1"/>
  <c r="J159" i="2"/>
  <c r="K159" i="2" s="1"/>
  <c r="J158" i="2"/>
  <c r="K158" i="2" s="1"/>
  <c r="J162" i="2"/>
  <c r="K162" i="2" s="1"/>
  <c r="J174" i="2"/>
  <c r="K174" i="2" s="1"/>
  <c r="J173" i="2"/>
  <c r="K173" i="2" s="1"/>
  <c r="J24" i="2"/>
  <c r="K24" i="2" s="1"/>
  <c r="J53" i="2"/>
  <c r="K53" i="2" s="1"/>
  <c r="J30" i="2"/>
  <c r="K30" i="2" s="1"/>
  <c r="J39" i="2"/>
  <c r="K39" i="2" s="1"/>
  <c r="J26" i="2"/>
  <c r="K26" i="2" s="1"/>
  <c r="J165" i="2"/>
  <c r="K165" i="2" s="1"/>
  <c r="J13" i="2"/>
  <c r="K13" i="2" s="1"/>
  <c r="J12" i="2"/>
  <c r="K12" i="2" s="1"/>
  <c r="J172" i="2"/>
  <c r="K172" i="2" s="1"/>
  <c r="J171" i="2"/>
  <c r="K171" i="2" s="1"/>
  <c r="J38" i="2"/>
  <c r="K38" i="2" s="1"/>
  <c r="J176" i="2"/>
  <c r="K176" i="2" s="1"/>
  <c r="J19" i="2"/>
  <c r="K19" i="2" s="1"/>
  <c r="J18" i="2"/>
  <c r="K18" i="2" s="1"/>
  <c r="J43" i="2"/>
  <c r="K43" i="2" s="1"/>
  <c r="J44" i="2"/>
  <c r="K44" i="2" s="1"/>
  <c r="J133" i="2"/>
  <c r="K133" i="2" s="1"/>
  <c r="J46" i="2"/>
  <c r="K46" i="2" s="1"/>
  <c r="J146" i="2"/>
  <c r="K146" i="2" s="1"/>
  <c r="J145" i="2"/>
  <c r="K145" i="2" s="1"/>
  <c r="J182" i="2"/>
  <c r="K182" i="2" s="1"/>
  <c r="J142" i="2"/>
  <c r="K142" i="2" s="1"/>
  <c r="J40" i="2"/>
  <c r="K40" i="2" s="1"/>
  <c r="J41" i="2"/>
  <c r="K41" i="2" s="1"/>
  <c r="H52" i="2"/>
  <c r="H157" i="2"/>
  <c r="H54" i="2"/>
  <c r="H156" i="2"/>
  <c r="H152" i="2"/>
  <c r="H166" i="2"/>
  <c r="H169" i="2"/>
  <c r="H29" i="2"/>
  <c r="H28" i="2"/>
  <c r="H159" i="2"/>
  <c r="H158" i="2"/>
  <c r="H162" i="2"/>
  <c r="H174" i="2"/>
  <c r="H173" i="2"/>
  <c r="H24" i="2"/>
  <c r="H53" i="2"/>
  <c r="H30" i="2"/>
  <c r="H39" i="2"/>
  <c r="H26" i="2"/>
  <c r="H165" i="2"/>
  <c r="H13" i="2"/>
  <c r="H12" i="2"/>
  <c r="H172" i="2"/>
  <c r="H171" i="2"/>
  <c r="H38" i="2"/>
  <c r="H176" i="2"/>
  <c r="H19" i="2"/>
  <c r="H18" i="2"/>
  <c r="H43" i="2"/>
  <c r="H44" i="2"/>
  <c r="H133" i="2"/>
  <c r="H46" i="2"/>
  <c r="H146" i="2"/>
  <c r="H145" i="2"/>
  <c r="H182" i="2"/>
  <c r="H142" i="2"/>
  <c r="H40" i="2"/>
  <c r="H41" i="2"/>
</calcChain>
</file>

<file path=xl/sharedStrings.xml><?xml version="1.0" encoding="utf-8"?>
<sst xmlns="http://schemas.openxmlformats.org/spreadsheetml/2006/main" count="709" uniqueCount="309">
  <si>
    <t>1/ EMPLOIS DE CATEGORIE A</t>
  </si>
  <si>
    <t>SALAIRES MINIMA BRUTS MENSUELS</t>
  </si>
  <si>
    <t>(BASE 35 HEURES HEBDOMADAIRES)</t>
  </si>
  <si>
    <t>Emplois</t>
  </si>
  <si>
    <t>Filière</t>
  </si>
  <si>
    <t>Niveau</t>
  </si>
  <si>
    <t>Producteur</t>
  </si>
  <si>
    <t>O</t>
  </si>
  <si>
    <t>HC</t>
  </si>
  <si>
    <t>Directeur général (non mandataire social)</t>
  </si>
  <si>
    <t>Directeur général délégué (non mandataire social)</t>
  </si>
  <si>
    <t>Délégué Général</t>
  </si>
  <si>
    <t>I</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</si>
  <si>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</si>
  <si>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</si>
  <si>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</si>
  <si>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</si>
  <si>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</si>
  <si>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</si>
  <si>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</si>
  <si>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</si>
  <si>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</si>
  <si>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</si>
  <si>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</si>
  <si>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</si>
  <si>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</si>
  <si>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</si>
  <si>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</si>
  <si>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</si>
  <si>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</si>
  <si>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</si>
  <si>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</si>
  <si>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</si>
  <si>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</si>
  <si>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</si>
  <si>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</si>
  <si>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</si>
  <si>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</si>
  <si>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</si>
  <si>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</si>
  <si>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</si>
  <si>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</si>
  <si>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</si>
  <si>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</si>
  <si>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</si>
  <si>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</si>
  <si>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</si>
  <si>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</si>
  <si>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</si>
  <si>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</si>
  <si>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</si>
  <si>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</si>
  <si>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</si>
  <si>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</si>
  <si>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</si>
  <si>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</si>
  <si>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</si>
  <si>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</si>
  <si>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</si>
  <si>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</si>
  <si>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</si>
  <si>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</si>
  <si>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</si>
  <si>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</si>
  <si>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</si>
  <si>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</si>
  <si>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</si>
  <si>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</si>
  <si>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</si>
  <si>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</si>
  <si>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</si>
  <si>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</si>
  <si>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</si>
  <si>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</si>
  <si>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</si>
  <si>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</si>
  <si>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</si>
  <si>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P</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</si>
  <si>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</si>
  <si>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</si>
  <si>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</si>
  <si>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</si>
  <si>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</si>
  <si>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</si>
  <si>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</si>
  <si>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</si>
  <si>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</si>
  <si>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</si>
  <si>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</si>
  <si>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2/EMPLOIS DE CATEGORIE B</t>
  </si>
  <si>
    <t>Contrats à durée déterminée d’usage (CDDU)</t>
  </si>
  <si>
    <t>CDI</t>
  </si>
  <si>
    <t>Salaire minimal hebdo-madaire 35 heures</t>
  </si>
  <si>
    <t>Salaire minimal hebdo-madaire 39 heures</t>
  </si>
  <si>
    <t>Salaire minimal mensuel 35 heures</t>
  </si>
  <si>
    <t>Salaire minimal mensuel 39 heures</t>
  </si>
  <si>
    <t>Niv.</t>
  </si>
  <si>
    <t>Directeur de jeux</t>
  </si>
  <si>
    <t>Coordinateur d'écriture (ex script éditeur) [1]</t>
  </si>
  <si>
    <t>Responsable d’enquête / de recherche</t>
  </si>
  <si>
    <t>Documentaliste</t>
  </si>
  <si>
    <t>Conseiller artistique d'émission</t>
  </si>
  <si>
    <t>Chargé d'enquête / de recherche</t>
  </si>
  <si>
    <t>Animatronicien</t>
  </si>
  <si>
    <t>Illustrateur sonore</t>
  </si>
  <si>
    <t>Responsable de questions</t>
  </si>
  <si>
    <t>Enquêteur/Recherchiste</t>
  </si>
  <si>
    <t>Préparateur de questions</t>
  </si>
  <si>
    <t>Collaborateur artistique [2]</t>
  </si>
  <si>
    <t>Styliste</t>
  </si>
  <si>
    <t>Décorateur [3]</t>
  </si>
  <si>
    <t>Chef constructeur</t>
  </si>
  <si>
    <t>Régisseur d’extérieurs [24]</t>
  </si>
  <si>
    <t>Peintre en lettres/en faux bois</t>
  </si>
  <si>
    <t>Électricien déco/Machiniste déco</t>
  </si>
  <si>
    <t>Rippeur</t>
  </si>
  <si>
    <t>Assistant décorateur adjoint [26]</t>
  </si>
  <si>
    <t>Ingénieur de la vision</t>
  </si>
  <si>
    <t>Ingénieur de la vision adjoint</t>
  </si>
  <si>
    <t>Monteur [4]</t>
  </si>
  <si>
    <t>Pupitreur lumière</t>
  </si>
  <si>
    <t xml:space="preserve">Technicien vidéo </t>
  </si>
  <si>
    <t>Technicien truquiste</t>
  </si>
  <si>
    <t>Opérateur régie-vidéo [5]</t>
  </si>
  <si>
    <t>Opérateur magnéto ralenti/Opérateur magnéto [6]</t>
  </si>
  <si>
    <t>Opérateur synthétiseur [7]</t>
  </si>
  <si>
    <t>Chef OPV [8]</t>
  </si>
  <si>
    <t>Superviseur d'effets spéciaux</t>
  </si>
  <si>
    <t>Photographe de plateau[10]</t>
  </si>
  <si>
    <t>Assistant OPV adjoint [11]</t>
  </si>
  <si>
    <t>Chef électricien</t>
  </si>
  <si>
    <t>Chef machiniste</t>
  </si>
  <si>
    <t>Conducteur de groupe</t>
  </si>
  <si>
    <t>Blocker / Rigger [27]</t>
  </si>
  <si>
    <t>Électricien / Éclairagiste</t>
  </si>
  <si>
    <t>Machiniste</t>
  </si>
  <si>
    <t>Prothésiste</t>
  </si>
  <si>
    <t>Maquilleur [24]</t>
  </si>
  <si>
    <t>Assistant monteur adjoint [12]</t>
  </si>
  <si>
    <t xml:space="preserve">Directeur de post-production </t>
  </si>
  <si>
    <t>Mixeur</t>
  </si>
  <si>
    <t>Chargé de post-production</t>
  </si>
  <si>
    <t>Truquiste</t>
  </si>
  <si>
    <t>Étalonneur</t>
  </si>
  <si>
    <t>Conformateur</t>
  </si>
  <si>
    <t>Assistant de post-production</t>
  </si>
  <si>
    <t>Producteur exécutif</t>
  </si>
  <si>
    <t>HN</t>
  </si>
  <si>
    <t>Directeur artistique</t>
  </si>
  <si>
    <t>Directeur de sélection</t>
  </si>
  <si>
    <t xml:space="preserve">Dresseur </t>
  </si>
  <si>
    <t>Dir. de collection /Dir. de programmation</t>
  </si>
  <si>
    <t>Producteur artistique [13]</t>
  </si>
  <si>
    <t>Chargé de production [14]</t>
  </si>
  <si>
    <t>Chargé de sélection</t>
  </si>
  <si>
    <t>Chauffeur de salle</t>
  </si>
  <si>
    <t>Directeur des dialogues [15]</t>
  </si>
  <si>
    <t>Programmateur artistique d'émission</t>
  </si>
  <si>
    <t>Coordinateur d'émission [28]</t>
  </si>
  <si>
    <t>Répétiteur</t>
  </si>
  <si>
    <t>Responsable des enfants</t>
  </si>
  <si>
    <t>Régisseur de plateau/Chef de plateau</t>
  </si>
  <si>
    <t>Collaborateur de sélection</t>
  </si>
  <si>
    <t>Aide de plateau</t>
  </si>
  <si>
    <t>Chauffeur</t>
  </si>
  <si>
    <t>Assistant de production adjoint [16]</t>
  </si>
  <si>
    <t>Assistant régisseur adjoint [17]</t>
  </si>
  <si>
    <t>Assistant d’émission</t>
  </si>
  <si>
    <t>Régulateur de stationnement</t>
  </si>
  <si>
    <t>Réalisateur</t>
  </si>
  <si>
    <t>Conseiller technique à la réalisation</t>
  </si>
  <si>
    <t>Scripte [24]</t>
  </si>
  <si>
    <t>Assistant réalisateur [18]</t>
  </si>
  <si>
    <t>Storyboarder</t>
  </si>
  <si>
    <t>Assistant(e) réalisateur adjoint [19]</t>
  </si>
  <si>
    <t>Assistant(e) scripte adjointe [20]</t>
  </si>
  <si>
    <t>Mixeur[21] (pour les directs ou les conditions du  direct)</t>
  </si>
  <si>
    <t>Bruiteur</t>
  </si>
  <si>
    <t>Technicien instruments (backliner)</t>
  </si>
  <si>
    <t>OPS [22]</t>
  </si>
  <si>
    <t>Assistant son</t>
  </si>
  <si>
    <t>Assistant son adjoint [23]</t>
  </si>
  <si>
    <t>[1] Le coordinateur d'écriture (script editor) assure, pour le compte du producteur, la coordination du travail des différents auteurs collaborant à une œuvre, le plus souvent une série</t>
  </si>
  <si>
    <t>[2] Le collaborateur artistique contribue à l'élaboration du contenu de l'émission. Le salaire ci-dessus est un minimum. Le salaire applicable doit tenir compte de la contribution du salarié</t>
  </si>
  <si>
    <t>[3] ne s'applique pas à la création complète de décor</t>
  </si>
  <si>
    <t>[4] Il n’est pas recouru à cet emploi pour les œuvres audiovisuelles</t>
  </si>
  <si>
    <t>[5] le producteur ne peut recourir au CDD d'usage pour cet emploi que s'il n'est pas propriétaire des matériels</t>
  </si>
  <si>
    <t>[6] le producteur ne peut recourir au CDD d'usage pour cet emploi que s'il n'est pas propriétaire des matériels</t>
  </si>
  <si>
    <t>[7] le producteur ne peut recourir au CDD d'usage pour cet emploi que s'il n'est pas propriétaire des matériels</t>
  </si>
  <si>
    <t>[8] il n'y a pas de chef OPV en fiction. Cet emploi est utilisé lorsque la même personne assure l'éclairage et la prise de vue.</t>
  </si>
  <si>
    <t>[9] on ne peut recourir à l'emploi d'OPV pour les oeuvres audiovisuelles (fiction et documentaire de création)</t>
  </si>
  <si>
    <t>[10] le salaire couvre les exploitations de base pour la TV, c’est-à-dire celles qui ne génèrent pas de recettes : dossier de presse diffuseur, presse, photos fournies au coproducteur</t>
  </si>
  <si>
    <t>[11] on ne peut employer sur un tournage de salariés dans cette fonction que si les postes de 1er assistant OPV et 2ème assistant OPV sont occupés.</t>
  </si>
  <si>
    <t>[12] on ne peut employer sur une production de salariés dans cette fonction que si le poste de chef monteur est occupé. En fiction lourde, on ne peut recourir à cette fonction que si en outre le poste d'assistant monteur est occupé</t>
  </si>
  <si>
    <t>[13] emploi réservé en principe aux émissions comportant de la musique</t>
  </si>
  <si>
    <t>[14] il est recouru à cet emploi lorsque l'intéressé n'assume pas la responsabilité globale de la production.</t>
  </si>
  <si>
    <t>[15] ancien "coach"</t>
  </si>
  <si>
    <t>[16] sur les productions de fiction, on ne peut employer de salarié dans cette fonction que si les postes d'assistant de production et de directeur de production sont occupés</t>
  </si>
  <si>
    <t>[17] on ne peut employer sur un tournage de salarié dans cette fonction que si les postes de régisseur général et régisseur adjoint sont occupés. On ne peut recruter plus de 2 assistants régisseurs adjoints par régisseur et/ou par régisseur adjoint.</t>
  </si>
  <si>
    <t>[18] on ne peut employer d'assistant réalisateur en fiction. Le recours à cet emploi est limité à des équipes restreintes, ne comportant qu'un assistant réalisateur</t>
  </si>
  <si>
    <t>[19] on ne peut employer sur un tournage de salarié dans cette fonction que si les postes de 1er assistant réalisateur et 2ème assistant réalisateur sont occupés.</t>
  </si>
  <si>
    <t>[20] on ne peut employer sur un tournage de salarié dans cette fonction que si le poste de scripte est occupé.</t>
  </si>
  <si>
    <t>[21] ce salarié n'a pas la responsabilité globale du son.</t>
  </si>
  <si>
    <t>[22] il n'est recouru à cet emploi que dans le cadre d'une équipe restreinte, et notamment pas en fiction.</t>
  </si>
  <si>
    <t>[23] on ne peut employer sur un tournage de salarié dans cette fonction que si les postes de chef OPS et 1er assistant son sont occupés.</t>
  </si>
  <si>
    <t>[25] chargé, sous l'autorité d'un responsable, de la préparation artistique ou éditoriale</t>
  </si>
  <si>
    <t>[26] On ne peut employer de salarié dans cette fonction que si au moins un emploi de niveau II ou IIIA dans la filière est occupé.</t>
  </si>
  <si>
    <t>[27] Il s'agit de fonction exercées par des électriciens ou machinistes spécialistes.</t>
  </si>
  <si>
    <t>[28] Le coordinateur d'émission a pour rôle de faire le lien entre les différents services, de la production artistique et de la production administrative/ direction de production.</t>
  </si>
  <si>
    <t>Concepteur de programme Web</t>
  </si>
  <si>
    <t>Coordinateur de production Web</t>
  </si>
  <si>
    <t>Opérateur Web/ Opérateur  multicam Web</t>
  </si>
  <si>
    <t>Designer Web</t>
  </si>
  <si>
    <t>Technicien de développement Web</t>
  </si>
  <si>
    <t>Coordinateur de diffusion Web</t>
  </si>
  <si>
    <t>Editeur artistique Web</t>
  </si>
  <si>
    <t>Technicien vidéo Web</t>
  </si>
  <si>
    <t>Gestionnaire de diffusion internet (Traffic manager)</t>
  </si>
  <si>
    <t>Assistant technique Web</t>
  </si>
  <si>
    <t>[24] Il n'est pas possible de recourir à cet emploi pour la fiction lourde, caractérisée par un niveau de dépenses éligibles supérieur à un seuil fixé annuellement lors de la négociation des salaires. Pour la période allant du 1er juillet 2008 au 30 juin 2009, ce seuil est fixé à 5 750 euros par minute, ou 345 000 euros pour 60 minutes, seuil du plafond du crédit d'impôt audiovisuel pour la fiction. (Nota: la cour d’appel de Paris, dans un arrêt du 4 décembre 2014, a annulé cette disposition)</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</si>
  <si>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</si>
  <si>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</si>
  <si>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</si>
  <si>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</si>
  <si>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</si>
  <si>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</si>
  <si>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</si>
  <si>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</si>
  <si>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</si>
  <si>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</si>
  <si>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</si>
  <si>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</si>
  <si>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</si>
  <si>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</si>
  <si>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</si>
  <si>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</si>
  <si>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</si>
  <si>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3/ EMPLOIS DE CATEGORIE C</t>
  </si>
  <si>
    <t>Définition du cachet</t>
  </si>
  <si>
    <t>Montants</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</si>
  <si>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</si>
  <si>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</si>
  <si>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</si>
  <si>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 sur 7 jours)</t>
  </si>
  <si>
    <t>Cachet initial (avec un mode) pour un engagement à la journée (5 journées isolées ou 3 journées consécutive sur 7 jours)</t>
  </si>
  <si>
    <t>Abattement pour ensemble :</t>
  </si>
  <si>
    <t>+ 10 musiciens = -10%</t>
  </si>
  <si>
    <t>Les cachets définis ci-dessus sont abattus dans les cas d’une interprétation en ensemble. Cet abattement est fonction du nombre de musiciens participant à l’ensemble.</t>
  </si>
  <si>
    <t>+ 20 musiciens = -15%</t>
  </si>
  <si>
    <t>+ 30 musiciens = -20%</t>
  </si>
  <si>
    <t>+ 40 musiciens = -25%</t>
  </si>
  <si>
    <t>Cachet pour répétitions</t>
  </si>
  <si>
    <t>Cachet pour un service de trois heures</t>
  </si>
  <si>
    <t>Cachet pour un double service de trois heures</t>
  </si>
  <si>
    <t>Chef d’équipe de décor</t>
  </si>
  <si>
    <t>Infographiste</t>
  </si>
  <si>
    <t>Maçon de décor</t>
  </si>
  <si>
    <t>Maquilleur et coiffure spéciaux</t>
  </si>
  <si>
    <t>Menuisier-traceur-toupilleur de décor</t>
  </si>
  <si>
    <t>Métallier/serrurier/Mécanicien de decor</t>
  </si>
  <si>
    <t>Opérateur de transfert et de traitement numérique</t>
  </si>
  <si>
    <t>Peintre de décor</t>
  </si>
  <si>
    <t>Staffeur de décor</t>
  </si>
  <si>
    <t>Tapissier de décor</t>
  </si>
  <si>
    <t>spécialisé</t>
  </si>
  <si>
    <t>1er assistant décorateur</t>
  </si>
  <si>
    <t xml:space="preserve"> [24]</t>
  </si>
  <si>
    <t>1er assistant OPV / pointeur</t>
  </si>
  <si>
    <t>[24]</t>
  </si>
  <si>
    <t>1er assistant réalisateur</t>
  </si>
  <si>
    <t>2ème assistant décorateur</t>
  </si>
  <si>
    <t>2ème assistant OPV</t>
  </si>
  <si>
    <t>2ème assistant réalisateur</t>
  </si>
  <si>
    <t>Accessoiriste</t>
  </si>
  <si>
    <t>Administrateur de production</t>
  </si>
  <si>
    <t>Assistant de production</t>
  </si>
  <si>
    <t>Assistant lumière</t>
  </si>
  <si>
    <t xml:space="preserve">Assistant monteur </t>
  </si>
  <si>
    <t>Cadreur /OPV[9]</t>
  </si>
  <si>
    <t>Chef costumier</t>
  </si>
  <si>
    <t>Chef décorateur</t>
  </si>
  <si>
    <t>Chef maquilleur</t>
  </si>
  <si>
    <t>Chef monteur</t>
  </si>
  <si>
    <t>Chef OPS/Ingénieur du son</t>
  </si>
  <si>
    <t>Coiffeur</t>
  </si>
  <si>
    <t>Coiffeur perruquier</t>
  </si>
  <si>
    <t>Comptable de production</t>
  </si>
  <si>
    <t>Constructeur de décor</t>
  </si>
  <si>
    <t>Costumier</t>
  </si>
  <si>
    <t>Créateur de costume</t>
  </si>
  <si>
    <t>Dessinateur en décor</t>
  </si>
  <si>
    <t>Directeur de la distribution</t>
  </si>
  <si>
    <t>Directeur de production</t>
  </si>
  <si>
    <t>Directeur photo</t>
  </si>
  <si>
    <t>Ensemblier - décorateur</t>
  </si>
  <si>
    <t>Habilleur</t>
  </si>
  <si>
    <t>Opérateur spécial (Steadicamer)</t>
  </si>
  <si>
    <t>Perchiste / 1er assistant son</t>
  </si>
  <si>
    <t>Régisseur adjoint</t>
  </si>
  <si>
    <t>Régisseur /Resp. des repérages</t>
  </si>
  <si>
    <t>Régisseur général</t>
  </si>
  <si>
    <t>Secrétaire de production</t>
  </si>
  <si>
    <t>Mensuels bruts (35h)</t>
  </si>
  <si>
    <t>Salaire minimal journalier 8 heures</t>
  </si>
  <si>
    <t>Salaire minimal journalier 7 heures</t>
  </si>
  <si>
    <t>Cachet Minimal Journalier au 1er janvier 2018</t>
  </si>
  <si>
    <t>Salaires minima au 1er janvier 2019</t>
  </si>
  <si>
    <t>Salaires minima au 1er octobre 2019</t>
  </si>
  <si>
    <t>MINIMA MUSICIEN 1ER JANVIER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</si>
</sst>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Red]\-#,##0.00\ &quot;€&quot;"/>
    <numFmt numFmtId="165" formatCode="#,##0.00\ &quot;€&quot;"/>
    <numFmt numFmtId="166" formatCode="_-* #,##0.00\ [$€-40C]_-;\-* #,##0.00\ [$€-40C]_-;_-* &quot;-&quot;??\ [$€-40C]_-;_-@_-"/>
  </numFmts>
  <fonts count="20" x14ac:knownFonts="1">
    <font>
      <sz val="12"/>
      <color theme="1"/>
      <name val="Calibri"/>
      <family val="2"/>
      <scheme val="minor"/>
    </font>
    <font>
      <sz val="16"/>
      <color theme="1"/>
      <name val="Tahoma"/>
      <family val="2"/>
    </font>
    <font>
      <b/>
      <sz val="12"/>
      <name val="Tahoma"/>
      <family val="2"/>
    </font>
    <font>
      <b/>
      <sz val="10"/>
      <color theme="1"/>
      <name val="Tahoma"/>
      <family val="2"/>
    </font>
    <font>
      <sz val="14"/>
      <name val="Tahoma"/>
      <family val="2"/>
    </font>
    <font>
      <sz val="11"/>
      <name val="Tahoma"/>
      <family val="2"/>
    </font>
    <font>
      <sz val="10"/>
      <name val="Tahoma"/>
      <family val="2"/>
    </font>
    <font>
      <sz val="11"/>
      <color theme="1"/>
      <name val="Tahoma"/>
      <family val="2"/>
    </font>
    <font>
      <sz val="8"/>
      <name val="Calibri"/>
      <family val="2"/>
      <scheme val="minor"/>
    </font>
    <font>
      <sz val="16"/>
      <name val="Tahoma"/>
      <family val="2"/>
    </font>
    <font>
      <b/>
      <sz val="10"/>
      <name val="Tahoma"/>
      <family val="2"/>
    </font>
    <font>
      <sz val="12"/>
      <name val="Tahoma"/>
      <family val="2"/>
    </font>
    <font>
      <sz val="10"/>
      <color theme="1"/>
      <name val="Tahoma"/>
      <family val="2"/>
    </font>
    <font>
      <sz val="11"/>
      <color theme="1"/>
      <name val="Arial"/>
      <family val="2"/>
    </font>
    <font>
      <sz val="10"/>
      <color indexed="10"/>
      <name val="Tahoma"/>
      <family val="2"/>
    </font>
    <font>
      <b/>
      <sz val="11"/>
      <color theme="1"/>
      <name val="Arial"/>
      <family val="2"/>
    </font>
    <font>
      <u/>
      <sz val="12"/>
      <color theme="10"/>
      <name val="Calibri"/>
      <family val="2"/>
      <scheme val="minor"/>
    </font>
    <font>
      <u/>
      <sz val="12"/>
      <color theme="11"/>
      <name val="Calibri"/>
      <family val="2"/>
      <scheme val="minor"/>
    </font>
    <font>
      <sz val="12"/>
      <color rgb="FF000000"/>
      <name val="Calibri"/>
      <family val="2"/>
      <scheme val="minor"/>
    </font>
    <font>
      <sz val="12"/>
      <name val="Calibri"/>
      <family val="2"/>
      <scheme val="minor"/>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s>
  <cellStyleXfs count="29">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23">
    <xf numFmtId="0" fontId="0" fillId="0" borderId="0" xfId="0"/>
    <xf numFmtId="0" fontId="1" fillId="0" borderId="0" xfId="0" applyFont="1"/>
    <xf numFmtId="0" fontId="4" fillId="0" borderId="2" xfId="0" applyFont="1" applyBorder="1"/>
    <xf numFmtId="0" fontId="4" fillId="0" borderId="3" xfId="0" applyFont="1" applyBorder="1" applyAlignment="1">
      <alignment horizontal="center"/>
    </xf>
    <xf numFmtId="0" fontId="0" fillId="0" borderId="4" xfId="0" applyBorder="1"/>
    <xf numFmtId="0" fontId="5" fillId="0" borderId="2" xfId="0" applyFont="1" applyBorder="1"/>
    <xf numFmtId="0" fontId="6" fillId="0" borderId="3" xfId="0" applyFont="1" applyBorder="1" applyAlignment="1">
      <alignment horizontal="center"/>
    </xf>
    <xf numFmtId="0" fontId="5" fillId="2" borderId="2" xfId="0" applyFont="1" applyFill="1" applyBorder="1"/>
    <xf numFmtId="0" fontId="6" fillId="2" borderId="3" xfId="0" applyFont="1" applyFill="1" applyBorder="1" applyAlignment="1">
      <alignment horizontal="center"/>
    </xf>
    <xf numFmtId="0" fontId="4" fillId="0" borderId="0" xfId="0" applyFont="1" applyBorder="1"/>
    <xf numFmtId="0" fontId="10" fillId="0" borderId="0" xfId="0" applyFont="1" applyBorder="1" applyAlignment="1">
      <alignment horizontal="center"/>
    </xf>
    <xf numFmtId="4" fontId="10" fillId="0" borderId="4" xfId="0" applyNumberFormat="1" applyFont="1" applyBorder="1" applyAlignment="1">
      <alignment horizontal="center"/>
    </xf>
    <xf numFmtId="0" fontId="4" fillId="0" borderId="0" xfId="0" applyFont="1" applyBorder="1" applyAlignment="1">
      <alignment horizontal="center" vertical="top" wrapText="1"/>
    </xf>
    <xf numFmtId="4" fontId="10" fillId="0" borderId="0" xfId="0" applyNumberFormat="1" applyFont="1" applyBorder="1" applyAlignment="1">
      <alignment horizontal="center" vertical="center" wrapText="1"/>
    </xf>
    <xf numFmtId="4" fontId="6" fillId="0" borderId="0" xfId="0" applyNumberFormat="1" applyFont="1" applyBorder="1" applyAlignment="1">
      <alignment horizont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0" fillId="0" borderId="0" xfId="0" applyAlignment="1">
      <alignment horizontal="center" vertical="center"/>
    </xf>
    <xf numFmtId="0" fontId="6" fillId="0" borderId="0" xfId="0" applyFont="1"/>
    <xf numFmtId="4" fontId="6" fillId="0" borderId="0" xfId="0" applyNumberFormat="1" applyFont="1"/>
    <xf numFmtId="4" fontId="6" fillId="0" borderId="0" xfId="0" applyNumberFormat="1" applyFont="1" applyBorder="1"/>
    <xf numFmtId="0" fontId="6" fillId="0" borderId="0" xfId="0" applyFont="1" applyBorder="1"/>
    <xf numFmtId="0" fontId="0" fillId="0" borderId="0" xfId="0" applyAlignment="1">
      <alignment wrapText="1"/>
    </xf>
    <xf numFmtId="0" fontId="12" fillId="0" borderId="0" xfId="0" applyFont="1" applyAlignment="1">
      <alignment wrapText="1"/>
    </xf>
    <xf numFmtId="0" fontId="6" fillId="0" borderId="4" xfId="0" applyFont="1"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9" fillId="0" borderId="0" xfId="0" applyFont="1" applyBorder="1" applyAlignment="1">
      <alignment horizontal="left"/>
    </xf>
    <xf numFmtId="0" fontId="4" fillId="0" borderId="0" xfId="0" applyFont="1" applyAlignment="1">
      <alignment horizontal="left"/>
    </xf>
    <xf numFmtId="0" fontId="11" fillId="0" borderId="0" xfId="0" applyFont="1" applyAlignment="1">
      <alignment horizontal="left"/>
    </xf>
    <xf numFmtId="4" fontId="14" fillId="0" borderId="4" xfId="0" applyNumberFormat="1" applyFont="1" applyBorder="1" applyAlignment="1">
      <alignment horizontal="center"/>
    </xf>
    <xf numFmtId="2" fontId="6" fillId="0" borderId="0" xfId="0" applyNumberFormat="1" applyFont="1"/>
    <xf numFmtId="0" fontId="6" fillId="0" borderId="0" xfId="0" applyFont="1" applyAlignment="1">
      <alignment horizontal="justify"/>
    </xf>
    <xf numFmtId="165" fontId="0" fillId="0" borderId="0" xfId="0" applyNumberFormat="1"/>
    <xf numFmtId="165" fontId="6" fillId="0" borderId="0" xfId="0" applyNumberFormat="1" applyFont="1"/>
    <xf numFmtId="0" fontId="6" fillId="0" borderId="2" xfId="0" applyFont="1" applyBorder="1" applyAlignment="1">
      <alignment vertical="center" wrapText="1"/>
    </xf>
    <xf numFmtId="2" fontId="6" fillId="0" borderId="4" xfId="0" applyNumberFormat="1" applyFont="1" applyBorder="1" applyAlignment="1">
      <alignment horizontal="center"/>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14"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8" xfId="0" applyFont="1" applyBorder="1" applyAlignment="1">
      <alignment horizontal="center" vertical="center" wrapText="1"/>
    </xf>
    <xf numFmtId="0" fontId="0" fillId="0" borderId="15" xfId="0" applyBorder="1" applyAlignment="1">
      <alignment vertical="top" wrapText="1"/>
    </xf>
    <xf numFmtId="0" fontId="0" fillId="0" borderId="14" xfId="0" applyBorder="1" applyAlignment="1">
      <alignment vertical="top" wrapText="1"/>
    </xf>
    <xf numFmtId="0" fontId="13" fillId="0" borderId="17" xfId="0" applyFont="1" applyBorder="1" applyAlignment="1">
      <alignment horizontal="center" vertical="center" wrapText="1"/>
    </xf>
    <xf numFmtId="0" fontId="0" fillId="0" borderId="17" xfId="0" applyBorder="1" applyAlignment="1">
      <alignment vertical="top" wrapText="1"/>
    </xf>
    <xf numFmtId="164" fontId="13" fillId="0" borderId="17" xfId="0" applyNumberFormat="1" applyFont="1" applyBorder="1" applyAlignment="1">
      <alignment horizontal="center" vertical="center" wrapText="1"/>
    </xf>
    <xf numFmtId="164" fontId="13" fillId="0" borderId="18" xfId="0" applyNumberFormat="1" applyFont="1" applyBorder="1" applyAlignment="1">
      <alignment horizontal="center" vertical="center" wrapText="1"/>
    </xf>
    <xf numFmtId="0" fontId="4" fillId="0" borderId="0" xfId="0" applyFont="1" applyBorder="1" applyAlignment="1">
      <alignment horizontal="center" vertical="center"/>
    </xf>
    <xf numFmtId="0" fontId="0" fillId="3" borderId="4" xfId="0" applyFill="1" applyBorder="1"/>
    <xf numFmtId="166" fontId="0" fillId="3" borderId="4" xfId="0" applyNumberFormat="1" applyFill="1" applyBorder="1" applyAlignment="1">
      <alignment horizontal="center" vertical="center"/>
    </xf>
    <xf numFmtId="166" fontId="0" fillId="0" borderId="4" xfId="0" applyNumberFormat="1" applyBorder="1" applyAlignment="1">
      <alignment horizontal="center" vertical="center"/>
    </xf>
    <xf numFmtId="0" fontId="0" fillId="3" borderId="4" xfId="0" applyFill="1" applyBorder="1" applyAlignment="1">
      <alignment wrapText="1"/>
    </xf>
    <xf numFmtId="0" fontId="0" fillId="0" borderId="4" xfId="0" applyBorder="1" applyAlignment="1">
      <alignment wrapText="1"/>
    </xf>
    <xf numFmtId="0" fontId="0" fillId="0" borderId="0" xfId="0" applyFill="1" applyBorder="1"/>
    <xf numFmtId="0" fontId="6" fillId="0" borderId="0" xfId="0" applyFont="1" applyAlignment="1">
      <alignment horizontal="center" vertical="center"/>
    </xf>
    <xf numFmtId="9" fontId="0" fillId="3" borderId="4" xfId="0" applyNumberFormat="1" applyFill="1" applyBorder="1" applyAlignment="1">
      <alignment wrapText="1"/>
    </xf>
    <xf numFmtId="0" fontId="0" fillId="0" borderId="4" xfId="0" applyBorder="1" applyAlignment="1">
      <alignment vertical="center" wrapText="1"/>
    </xf>
    <xf numFmtId="0" fontId="0" fillId="0" borderId="4" xfId="0" applyFill="1" applyBorder="1" applyAlignment="1">
      <alignment wrapText="1"/>
    </xf>
    <xf numFmtId="0" fontId="0" fillId="0" borderId="4" xfId="0" applyFill="1" applyBorder="1" applyAlignment="1">
      <alignment horizontal="center" vertical="center"/>
    </xf>
    <xf numFmtId="0" fontId="0" fillId="0" borderId="4" xfId="0" applyFill="1" applyBorder="1"/>
    <xf numFmtId="166" fontId="0" fillId="0" borderId="4" xfId="0" applyNumberFormat="1" applyFill="1" applyBorder="1" applyAlignment="1">
      <alignment horizontal="center" vertical="center"/>
    </xf>
    <xf numFmtId="0" fontId="18" fillId="3" borderId="2"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horizontal="center" vertical="center"/>
    </xf>
    <xf numFmtId="0" fontId="0" fillId="4" borderId="4" xfId="0" applyFill="1" applyBorder="1"/>
    <xf numFmtId="166" fontId="0" fillId="4" borderId="4" xfId="0" applyNumberFormat="1" applyFill="1" applyBorder="1" applyAlignment="1">
      <alignment horizontal="center" vertical="center"/>
    </xf>
    <xf numFmtId="166" fontId="7" fillId="3" borderId="4" xfId="0" applyNumberFormat="1" applyFont="1" applyFill="1" applyBorder="1"/>
    <xf numFmtId="166" fontId="7" fillId="0" borderId="4" xfId="0" applyNumberFormat="1" applyFont="1" applyBorder="1"/>
    <xf numFmtId="166" fontId="0" fillId="0" borderId="4" xfId="0" applyNumberFormat="1" applyBorder="1"/>
    <xf numFmtId="166" fontId="0" fillId="0" borderId="4" xfId="0" applyNumberFormat="1" applyBorder="1" applyAlignment="1">
      <alignment vertical="center"/>
    </xf>
    <xf numFmtId="0" fontId="0" fillId="5" borderId="4" xfId="0" applyFill="1" applyBorder="1" applyAlignment="1">
      <alignment wrapText="1"/>
    </xf>
    <xf numFmtId="0" fontId="0" fillId="5" borderId="4" xfId="0" applyFill="1" applyBorder="1" applyAlignment="1">
      <alignment horizontal="center" vertical="center"/>
    </xf>
    <xf numFmtId="0" fontId="0" fillId="5" borderId="4" xfId="0" applyFill="1" applyBorder="1"/>
    <xf numFmtId="166" fontId="0" fillId="5" borderId="4" xfId="0" applyNumberFormat="1" applyFill="1" applyBorder="1" applyAlignment="1">
      <alignment horizontal="center" vertical="center"/>
    </xf>
    <xf numFmtId="166" fontId="0" fillId="5" borderId="4" xfId="0" applyNumberFormat="1" applyFill="1" applyBorder="1" applyAlignment="1">
      <alignment vertical="center"/>
    </xf>
    <xf numFmtId="166" fontId="18" fillId="6" borderId="4" xfId="0" applyNumberFormat="1" applyFont="1" applyFill="1" applyBorder="1" applyAlignment="1">
      <alignment horizontal="center" vertical="center"/>
    </xf>
    <xf numFmtId="0" fontId="19" fillId="5" borderId="4" xfId="0" applyFont="1" applyFill="1" applyBorder="1" applyAlignment="1">
      <alignment wrapText="1"/>
    </xf>
    <xf numFmtId="0" fontId="19" fillId="5" borderId="4" xfId="0" applyFont="1" applyFill="1" applyBorder="1" applyAlignment="1">
      <alignment horizontal="center" vertical="center"/>
    </xf>
    <xf numFmtId="0" fontId="19" fillId="5" borderId="4" xfId="0" applyFont="1" applyFill="1" applyBorder="1"/>
    <xf numFmtId="166" fontId="19" fillId="5" borderId="4" xfId="0" applyNumberFormat="1" applyFont="1" applyFill="1" applyBorder="1" applyAlignment="1">
      <alignment horizontal="center" vertical="center"/>
    </xf>
    <xf numFmtId="166" fontId="18" fillId="5" borderId="4"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wrapText="1"/>
    </xf>
    <xf numFmtId="0" fontId="12" fillId="0" borderId="0" xfId="0" applyFont="1" applyAlignment="1">
      <alignment horizontal="left" vertical="center" wrapText="1"/>
    </xf>
    <xf numFmtId="0" fontId="12" fillId="0" borderId="0" xfId="0" applyFont="1" applyAlignment="1">
      <alignment horizontal="left" wrapText="1"/>
    </xf>
    <xf numFmtId="4" fontId="10" fillId="0" borderId="1"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4" fontId="2"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0" xfId="0" applyFont="1" applyBorder="1" applyAlignment="1">
      <alignment horizontal="left" vertical="center" wrapText="1"/>
    </xf>
    <xf numFmtId="0" fontId="6" fillId="0" borderId="0" xfId="0" applyFont="1" applyBorder="1" applyAlignment="1"/>
    <xf numFmtId="0" fontId="6" fillId="0" borderId="11" xfId="0" applyFont="1" applyBorder="1" applyAlignment="1"/>
    <xf numFmtId="0" fontId="4" fillId="0" borderId="0" xfId="0" applyFont="1" applyBorder="1"/>
    <xf numFmtId="4" fontId="10" fillId="0" borderId="8"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0" fillId="3" borderId="1" xfId="0" applyFill="1" applyBorder="1" applyAlignment="1">
      <alignment wrapText="1"/>
    </xf>
    <xf numFmtId="0" fontId="0" fillId="3" borderId="2" xfId="0" applyFill="1" applyBorder="1" applyAlignment="1">
      <alignment wrapText="1"/>
    </xf>
    <xf numFmtId="0" fontId="0" fillId="4" borderId="1" xfId="0" applyFill="1" applyBorder="1" applyAlignment="1">
      <alignment vertical="center" wrapText="1"/>
    </xf>
    <xf numFmtId="0" fontId="0" fillId="4" borderId="2" xfId="0" applyFill="1" applyBorder="1" applyAlignment="1">
      <alignment vertical="center" wrapText="1"/>
    </xf>
    <xf numFmtId="0" fontId="6" fillId="0" borderId="0" xfId="0" applyFont="1" applyAlignment="1">
      <alignment horizontal="justify" vertical="center" wrapText="1"/>
    </xf>
    <xf numFmtId="0" fontId="0" fillId="0" borderId="0" xfId="0" applyAlignment="1"/>
    <xf numFmtId="0" fontId="0" fillId="0" borderId="0" xfId="0" applyAlignment="1">
      <alignment wrapText="1"/>
    </xf>
    <xf numFmtId="0" fontId="1" fillId="0" borderId="0" xfId="0" applyFont="1" applyAlignment="1">
      <alignment horizontal="left"/>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0" xfId="0" applyFont="1" applyAlignment="1">
      <alignment horizontal="justify" vertical="center"/>
    </xf>
  </cellXfs>
  <cellStyles count="2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Normal" xfId="0" builtinId="0"/>
  </cellStyles>
  <dxfs count="0"/>
  <tableStyles count="0" defaultTableStyle="TableStyleMedium9" defaultPivotStyle="PivotStyleMedium7"/>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82"/>
  <sheetViews>
    <sheetView view="pageLayout" workbookViewId="0">
      <selection activeCell="D48" sqref="D1:D1048576"/>
    </sheetView>
  </sheetViews>
  <sheetFormatPr baseColWidth="10" defaultRowHeight="16" x14ac:dyDescent="0.2"/>
  <cols>
    <col min="1" max="1" width="41.33203125" customWidth="1"/>
    <col min="2" max="2" width="8.1640625" customWidth="1"/>
    <col min="4" max="4" width="16.6640625" hidden="1" customWidth="1"/>
    <col min="5" max="5" width="18.33203125" customWidth="1"/>
  </cols>
  <sheetData>
    <row r="2" spans="1:5" ht="20" x14ac:dyDescent="0.2">
      <c r="A2" s="1" t="s">
        <v>0</v>
      </c>
    </row>
    <row r="3" spans="1:5" ht="20" x14ac:dyDescent="0.2">
      <c r="A3" s="1"/>
    </row>
    <row r="4" spans="1:5" x14ac:dyDescent="0.2">
      <c r="A4" t="s">
        <v>1</v>
      </c>
    </row>
    <row r="5" spans="1:5" x14ac:dyDescent="0.2">
      <c r="A5" t="s">
        <v>2</v>
      </c>
    </row>
    <row r="7" spans="1:5" ht="16" customHeight="1" x14ac:dyDescent="0.2">
      <c r="A7" s="82" t="s">
        <v>3</v>
      </c>
      <c r="B7" s="82" t="s">
        <v>4</v>
      </c>
      <c r="C7" s="82" t="s">
        <v>5</v>
      </c>
      <c r="D7" s="84" t="s">
        <v>306</v>
      </c>
      <c r="E7" s="84" t="s">
        <v>307</v>
      </c>
    </row>
    <row r="8" spans="1:5" ht="26" customHeight="1" x14ac:dyDescent="0.2">
      <c r="A8" s="83"/>
      <c r="B8" s="83"/>
      <c r="C8" s="83"/>
      <c r="D8" s="85"/>
      <c r="E8" s="85"/>
    </row>
    <row r="9" spans="1:5" ht="18" x14ac:dyDescent="0.2">
      <c r="A9" s="2"/>
      <c r="B9" s="3"/>
      <c r="C9" s="3"/>
      <c r="D9" s="4"/>
      <c r="E9" s="4"/>
    </row>
    <row r="10" spans="1:5" x14ac:dyDescent="0.2">
      <c r="A10" s="5" t="s">
        <v>6</v>
      </c>
      <c r="B10" s="6" t="s">
        <v>7</v>
      </c>
      <c r="C10" s="6" t="s">
        <v>8</v>
      </c>
      <c r="D10" s="4"/>
      <c r="E10" s="4"/>
    </row>
    <row r="11" spans="1:5" x14ac:dyDescent="0.2">
      <c r="A11" s="5" t="s">
        <v>9</v>
      </c>
      <c r="B11" s="6" t="s">
        <v>7</v>
      </c>
      <c r="C11" s="6" t="s">
        <v>8</v>
      </c>
      <c r="D11" s="4"/>
      <c r="E11" s="4"/>
    </row>
    <row r="12" spans="1:5" x14ac:dyDescent="0.2">
      <c r="A12" s="5" t="s">
        <v>10</v>
      </c>
      <c r="B12" s="6" t="s">
        <v>7</v>
      </c>
      <c r="C12" s="6" t="s">
        <v>8</v>
      </c>
      <c r="D12" s="4"/>
      <c r="E12" s="4"/>
    </row>
    <row r="13" spans="1:5" x14ac:dyDescent="0.2">
      <c r="A13" s="7" t="s">
        <v>11</v>
      </c>
      <c r="B13" s="8" t="s">
        <v>7</v>
      </c>
      <c r="C13" s="8" t="s">
        <v>12</v>
      </c>
      <c r="D13" s="67">
        <v>2959.5390961049998</v>
      </c>
      <c r="E13" s="69">
        <f>D13*1.025</f>
        <v>3033.5275735076243</v>
      </c>
    </row>
    <row r="14" spans="1:5" x14ac:dyDescent="0.2">
      <c r="A14" s="5" t="s">
        <v>13</v>
      </c>
      <c r="B14" s="6" t="s">
        <v>7</v>
      </c>
      <c r="C14" s="6" t="s">
        <v>12</v>
      </c>
      <c r="D14" s="68">
        <v>2959.5390961049998</v>
      </c>
      <c r="E14" s="69">
        <f t="shared" ref="E14:E77" si="0">D14*1.025</f>
        <v>3033.5275735076243</v>
      </c>
    </row>
    <row r="15" spans="1:5" x14ac:dyDescent="0.2">
      <c r="A15" s="7" t="s">
        <v>14</v>
      </c>
      <c r="B15" s="8" t="s">
        <v>7</v>
      </c>
      <c r="C15" s="8" t="s">
        <v>12</v>
      </c>
      <c r="D15" s="67">
        <v>2959.5390961049998</v>
      </c>
      <c r="E15" s="69">
        <f t="shared" si="0"/>
        <v>3033.5275735076243</v>
      </c>
    </row>
    <row r="16" spans="1:5" x14ac:dyDescent="0.2">
      <c r="A16" s="5" t="s">
        <v>15</v>
      </c>
      <c r="B16" s="6" t="s">
        <v>7</v>
      </c>
      <c r="C16" s="6" t="s">
        <v>12</v>
      </c>
      <c r="D16" s="68">
        <v>2959.5390961049998</v>
      </c>
      <c r="E16" s="69">
        <f t="shared" si="0"/>
        <v>3033.5275735076243</v>
      </c>
    </row>
    <row r="17" spans="1:5" x14ac:dyDescent="0.2">
      <c r="A17" s="7" t="s">
        <v>16</v>
      </c>
      <c r="B17" s="8" t="s">
        <v>7</v>
      </c>
      <c r="C17" s="8" t="s">
        <v>17</v>
      </c>
      <c r="D17" s="67">
        <v>2823.6832594199996</v>
      </c>
      <c r="E17" s="69">
        <f t="shared" si="0"/>
        <v>2894.2753409054994</v>
      </c>
    </row>
    <row r="18" spans="1:5" x14ac:dyDescent="0.2">
      <c r="A18" s="5" t="s">
        <v>18</v>
      </c>
      <c r="B18" s="6" t="s">
        <v>7</v>
      </c>
      <c r="C18" s="6" t="s">
        <v>17</v>
      </c>
      <c r="D18" s="68">
        <v>2690.4957067799996</v>
      </c>
      <c r="E18" s="69">
        <f t="shared" si="0"/>
        <v>2757.7580994494992</v>
      </c>
    </row>
    <row r="19" spans="1:5" x14ac:dyDescent="0.2">
      <c r="A19" s="7" t="s">
        <v>19</v>
      </c>
      <c r="B19" s="8" t="s">
        <v>7</v>
      </c>
      <c r="C19" s="8" t="s">
        <v>17</v>
      </c>
      <c r="D19" s="67">
        <v>2690.4957067799996</v>
      </c>
      <c r="E19" s="69">
        <f t="shared" si="0"/>
        <v>2757.7580994494992</v>
      </c>
    </row>
    <row r="20" spans="1:5" x14ac:dyDescent="0.2">
      <c r="A20" s="5" t="s">
        <v>20</v>
      </c>
      <c r="B20" s="6" t="s">
        <v>7</v>
      </c>
      <c r="C20" s="6" t="s">
        <v>17</v>
      </c>
      <c r="D20" s="68">
        <v>2582.8680487949996</v>
      </c>
      <c r="E20" s="69">
        <f t="shared" si="0"/>
        <v>2647.4397500148743</v>
      </c>
    </row>
    <row r="21" spans="1:5" x14ac:dyDescent="0.2">
      <c r="A21" s="7" t="s">
        <v>21</v>
      </c>
      <c r="B21" s="8" t="s">
        <v>7</v>
      </c>
      <c r="C21" s="8" t="s">
        <v>17</v>
      </c>
      <c r="D21" s="67">
        <v>2582.8680487949996</v>
      </c>
      <c r="E21" s="69">
        <f t="shared" si="0"/>
        <v>2647.4397500148743</v>
      </c>
    </row>
    <row r="22" spans="1:5" x14ac:dyDescent="0.2">
      <c r="A22" s="5" t="s">
        <v>22</v>
      </c>
      <c r="B22" s="6" t="s">
        <v>7</v>
      </c>
      <c r="C22" s="6" t="s">
        <v>17</v>
      </c>
      <c r="D22" s="68">
        <v>2582.8680487949996</v>
      </c>
      <c r="E22" s="69">
        <f t="shared" si="0"/>
        <v>2647.4397500148743</v>
      </c>
    </row>
    <row r="23" spans="1:5" x14ac:dyDescent="0.2">
      <c r="A23" s="7" t="s">
        <v>23</v>
      </c>
      <c r="B23" s="8" t="s">
        <v>7</v>
      </c>
      <c r="C23" s="8" t="s">
        <v>17</v>
      </c>
      <c r="D23" s="67">
        <v>2582.8680487949996</v>
      </c>
      <c r="E23" s="69">
        <f t="shared" si="0"/>
        <v>2647.4397500148743</v>
      </c>
    </row>
    <row r="24" spans="1:5" x14ac:dyDescent="0.2">
      <c r="A24" s="5" t="s">
        <v>24</v>
      </c>
      <c r="B24" s="6" t="s">
        <v>7</v>
      </c>
      <c r="C24" s="6" t="s">
        <v>17</v>
      </c>
      <c r="D24" s="68">
        <v>2582.8680487949996</v>
      </c>
      <c r="E24" s="69">
        <f t="shared" si="0"/>
        <v>2647.4397500148743</v>
      </c>
    </row>
    <row r="25" spans="1:5" x14ac:dyDescent="0.2">
      <c r="A25" s="7" t="s">
        <v>25</v>
      </c>
      <c r="B25" s="8" t="s">
        <v>7</v>
      </c>
      <c r="C25" s="8" t="s">
        <v>17</v>
      </c>
      <c r="D25" s="67">
        <v>2582.8680487949996</v>
      </c>
      <c r="E25" s="69">
        <f t="shared" si="0"/>
        <v>2647.4397500148743</v>
      </c>
    </row>
    <row r="26" spans="1:5" x14ac:dyDescent="0.2">
      <c r="A26" s="5" t="s">
        <v>26</v>
      </c>
      <c r="B26" s="6" t="s">
        <v>7</v>
      </c>
      <c r="C26" s="6" t="s">
        <v>17</v>
      </c>
      <c r="D26" s="68">
        <v>2582.8680487949996</v>
      </c>
      <c r="E26" s="69">
        <f t="shared" si="0"/>
        <v>2647.4397500148743</v>
      </c>
    </row>
    <row r="27" spans="1:5" x14ac:dyDescent="0.2">
      <c r="A27" s="7" t="s">
        <v>27</v>
      </c>
      <c r="B27" s="8" t="s">
        <v>7</v>
      </c>
      <c r="C27" s="8" t="s">
        <v>17</v>
      </c>
      <c r="D27" s="67">
        <v>2582.8680487949996</v>
      </c>
      <c r="E27" s="69">
        <f t="shared" si="0"/>
        <v>2647.4397500148743</v>
      </c>
    </row>
    <row r="28" spans="1:5" x14ac:dyDescent="0.2">
      <c r="A28" s="5" t="s">
        <v>28</v>
      </c>
      <c r="B28" s="6" t="s">
        <v>7</v>
      </c>
      <c r="C28" s="6" t="s">
        <v>17</v>
      </c>
      <c r="D28" s="68">
        <v>2582.8680487949996</v>
      </c>
      <c r="E28" s="69">
        <f t="shared" si="0"/>
        <v>2647.4397500148743</v>
      </c>
    </row>
    <row r="29" spans="1:5" x14ac:dyDescent="0.2">
      <c r="A29" s="7" t="s">
        <v>29</v>
      </c>
      <c r="B29" s="8" t="s">
        <v>7</v>
      </c>
      <c r="C29" s="8" t="s">
        <v>30</v>
      </c>
      <c r="D29" s="67">
        <v>2367.6333373349994</v>
      </c>
      <c r="E29" s="69">
        <f t="shared" si="0"/>
        <v>2426.8241707683742</v>
      </c>
    </row>
    <row r="30" spans="1:5" x14ac:dyDescent="0.2">
      <c r="A30" s="5" t="s">
        <v>31</v>
      </c>
      <c r="B30" s="6" t="s">
        <v>7</v>
      </c>
      <c r="C30" s="6" t="s">
        <v>30</v>
      </c>
      <c r="D30" s="68">
        <v>2260.0159816049995</v>
      </c>
      <c r="E30" s="69">
        <f t="shared" si="0"/>
        <v>2316.5163811451243</v>
      </c>
    </row>
    <row r="31" spans="1:5" x14ac:dyDescent="0.2">
      <c r="A31" s="7" t="s">
        <v>32</v>
      </c>
      <c r="B31" s="8" t="s">
        <v>7</v>
      </c>
      <c r="C31" s="8" t="s">
        <v>30</v>
      </c>
      <c r="D31" s="67">
        <v>2260.0159816049995</v>
      </c>
      <c r="E31" s="69">
        <f t="shared" si="0"/>
        <v>2316.5163811451243</v>
      </c>
    </row>
    <row r="32" spans="1:5" x14ac:dyDescent="0.2">
      <c r="A32" s="5" t="s">
        <v>33</v>
      </c>
      <c r="B32" s="6" t="s">
        <v>7</v>
      </c>
      <c r="C32" s="6" t="s">
        <v>30</v>
      </c>
      <c r="D32" s="68">
        <v>2260.0159816049995</v>
      </c>
      <c r="E32" s="69">
        <f t="shared" si="0"/>
        <v>2316.5163811451243</v>
      </c>
    </row>
    <row r="33" spans="1:5" x14ac:dyDescent="0.2">
      <c r="A33" s="7" t="s">
        <v>34</v>
      </c>
      <c r="B33" s="8" t="s">
        <v>7</v>
      </c>
      <c r="C33" s="8" t="s">
        <v>30</v>
      </c>
      <c r="D33" s="67">
        <v>2260.0159816049995</v>
      </c>
      <c r="E33" s="69">
        <f t="shared" si="0"/>
        <v>2316.5163811451243</v>
      </c>
    </row>
    <row r="34" spans="1:5" x14ac:dyDescent="0.2">
      <c r="A34" s="5" t="s">
        <v>35</v>
      </c>
      <c r="B34" s="6" t="s">
        <v>7</v>
      </c>
      <c r="C34" s="6" t="s">
        <v>30</v>
      </c>
      <c r="D34" s="68">
        <v>2260.0159816049995</v>
      </c>
      <c r="E34" s="69">
        <f t="shared" si="0"/>
        <v>2316.5163811451243</v>
      </c>
    </row>
    <row r="35" spans="1:5" x14ac:dyDescent="0.2">
      <c r="A35" s="7" t="s">
        <v>36</v>
      </c>
      <c r="B35" s="8" t="s">
        <v>7</v>
      </c>
      <c r="C35" s="8" t="s">
        <v>30</v>
      </c>
      <c r="D35" s="67">
        <v>2152.3986258749997</v>
      </c>
      <c r="E35" s="69">
        <f t="shared" si="0"/>
        <v>2206.2085915218745</v>
      </c>
    </row>
    <row r="36" spans="1:5" x14ac:dyDescent="0.2">
      <c r="A36" s="5" t="s">
        <v>37</v>
      </c>
      <c r="B36" s="6" t="s">
        <v>7</v>
      </c>
      <c r="C36" s="6" t="s">
        <v>30</v>
      </c>
      <c r="D36" s="68">
        <v>2152.3986258749997</v>
      </c>
      <c r="E36" s="69">
        <f t="shared" si="0"/>
        <v>2206.2085915218745</v>
      </c>
    </row>
    <row r="37" spans="1:5" x14ac:dyDescent="0.2">
      <c r="A37" s="7" t="s">
        <v>38</v>
      </c>
      <c r="B37" s="8" t="s">
        <v>7</v>
      </c>
      <c r="C37" s="8" t="s">
        <v>30</v>
      </c>
      <c r="D37" s="67">
        <v>2152.3986258749997</v>
      </c>
      <c r="E37" s="69">
        <f t="shared" si="0"/>
        <v>2206.2085915218745</v>
      </c>
    </row>
    <row r="38" spans="1:5" x14ac:dyDescent="0.2">
      <c r="A38" s="5" t="s">
        <v>39</v>
      </c>
      <c r="B38" s="6" t="s">
        <v>7</v>
      </c>
      <c r="C38" s="6" t="s">
        <v>30</v>
      </c>
      <c r="D38" s="68">
        <v>2152.3986258749997</v>
      </c>
      <c r="E38" s="69">
        <f t="shared" si="0"/>
        <v>2206.2085915218745</v>
      </c>
    </row>
    <row r="39" spans="1:5" x14ac:dyDescent="0.2">
      <c r="A39" s="7" t="s">
        <v>40</v>
      </c>
      <c r="B39" s="8" t="s">
        <v>7</v>
      </c>
      <c r="C39" s="8" t="s">
        <v>30</v>
      </c>
      <c r="D39" s="67">
        <v>2089.2973139999995</v>
      </c>
      <c r="E39" s="69">
        <f t="shared" si="0"/>
        <v>2141.5297468499994</v>
      </c>
    </row>
    <row r="40" spans="1:5" x14ac:dyDescent="0.2">
      <c r="A40" s="5" t="s">
        <v>41</v>
      </c>
      <c r="B40" s="6" t="s">
        <v>7</v>
      </c>
      <c r="C40" s="6" t="s">
        <v>30</v>
      </c>
      <c r="D40" s="68">
        <v>2044.7709678899996</v>
      </c>
      <c r="E40" s="69">
        <f t="shared" si="0"/>
        <v>2095.8902420872496</v>
      </c>
    </row>
    <row r="41" spans="1:5" x14ac:dyDescent="0.2">
      <c r="A41" s="7" t="s">
        <v>42</v>
      </c>
      <c r="B41" s="8" t="s">
        <v>7</v>
      </c>
      <c r="C41" s="8" t="s">
        <v>30</v>
      </c>
      <c r="D41" s="67">
        <v>2044.7709678899996</v>
      </c>
      <c r="E41" s="69">
        <f t="shared" si="0"/>
        <v>2095.8902420872496</v>
      </c>
    </row>
    <row r="42" spans="1:5" x14ac:dyDescent="0.2">
      <c r="A42" s="5" t="s">
        <v>43</v>
      </c>
      <c r="B42" s="6" t="s">
        <v>7</v>
      </c>
      <c r="C42" s="6" t="s">
        <v>30</v>
      </c>
      <c r="D42" s="68">
        <v>2044.7709678899996</v>
      </c>
      <c r="E42" s="69">
        <f t="shared" si="0"/>
        <v>2095.8902420872496</v>
      </c>
    </row>
    <row r="43" spans="1:5" x14ac:dyDescent="0.2">
      <c r="A43" s="7" t="s">
        <v>44</v>
      </c>
      <c r="B43" s="8" t="s">
        <v>7</v>
      </c>
      <c r="C43" s="8" t="s">
        <v>30</v>
      </c>
      <c r="D43" s="67">
        <v>1939.2140631599998</v>
      </c>
      <c r="E43" s="69">
        <f t="shared" si="0"/>
        <v>1987.6944147389995</v>
      </c>
    </row>
    <row r="44" spans="1:5" x14ac:dyDescent="0.2">
      <c r="A44" s="5" t="s">
        <v>45</v>
      </c>
      <c r="B44" s="6" t="s">
        <v>7</v>
      </c>
      <c r="C44" s="6" t="s">
        <v>46</v>
      </c>
      <c r="D44" s="68">
        <v>1937.1536121599995</v>
      </c>
      <c r="E44" s="69">
        <f t="shared" si="0"/>
        <v>1985.5824524639993</v>
      </c>
    </row>
    <row r="45" spans="1:5" x14ac:dyDescent="0.2">
      <c r="A45" s="7" t="s">
        <v>47</v>
      </c>
      <c r="B45" s="8" t="s">
        <v>7</v>
      </c>
      <c r="C45" s="8" t="s">
        <v>46</v>
      </c>
      <c r="D45" s="67">
        <v>1937.1536121599995</v>
      </c>
      <c r="E45" s="69">
        <f t="shared" si="0"/>
        <v>1985.5824524639993</v>
      </c>
    </row>
    <row r="46" spans="1:5" x14ac:dyDescent="0.2">
      <c r="A46" s="5" t="s">
        <v>48</v>
      </c>
      <c r="B46" s="6" t="s">
        <v>7</v>
      </c>
      <c r="C46" s="6" t="s">
        <v>46</v>
      </c>
      <c r="D46" s="68">
        <v>1829.5362564299996</v>
      </c>
      <c r="E46" s="69">
        <f t="shared" si="0"/>
        <v>1875.2746628407494</v>
      </c>
    </row>
    <row r="47" spans="1:5" x14ac:dyDescent="0.2">
      <c r="A47" s="7" t="s">
        <v>49</v>
      </c>
      <c r="B47" s="8" t="s">
        <v>7</v>
      </c>
      <c r="C47" s="8" t="s">
        <v>46</v>
      </c>
      <c r="D47" s="67">
        <v>1829.5362564299996</v>
      </c>
      <c r="E47" s="69">
        <f t="shared" si="0"/>
        <v>1875.2746628407494</v>
      </c>
    </row>
    <row r="48" spans="1:5" x14ac:dyDescent="0.2">
      <c r="A48" s="5" t="s">
        <v>50</v>
      </c>
      <c r="B48" s="6" t="s">
        <v>7</v>
      </c>
      <c r="C48" s="6" t="s">
        <v>46</v>
      </c>
      <c r="D48" s="68">
        <v>1829.5362564299996</v>
      </c>
      <c r="E48" s="69">
        <f t="shared" si="0"/>
        <v>1875.2746628407494</v>
      </c>
    </row>
    <row r="49" spans="1:5" x14ac:dyDescent="0.2">
      <c r="A49" s="7" t="s">
        <v>51</v>
      </c>
      <c r="B49" s="8" t="s">
        <v>7</v>
      </c>
      <c r="C49" s="8" t="s">
        <v>46</v>
      </c>
      <c r="D49" s="67">
        <v>1829.5362564299996</v>
      </c>
      <c r="E49" s="69">
        <f t="shared" si="0"/>
        <v>1875.2746628407494</v>
      </c>
    </row>
    <row r="50" spans="1:5" x14ac:dyDescent="0.2">
      <c r="A50" s="5" t="s">
        <v>52</v>
      </c>
      <c r="B50" s="6" t="s">
        <v>7</v>
      </c>
      <c r="C50" s="6" t="s">
        <v>46</v>
      </c>
      <c r="D50" s="68">
        <v>1829.5362564299996</v>
      </c>
      <c r="E50" s="69">
        <f t="shared" si="0"/>
        <v>1875.2746628407494</v>
      </c>
    </row>
    <row r="51" spans="1:5" x14ac:dyDescent="0.2">
      <c r="A51" s="7" t="s">
        <v>53</v>
      </c>
      <c r="B51" s="8" t="s">
        <v>7</v>
      </c>
      <c r="C51" s="8" t="s">
        <v>46</v>
      </c>
      <c r="D51" s="67">
        <v>1811.4248921399997</v>
      </c>
      <c r="E51" s="69">
        <f t="shared" si="0"/>
        <v>1856.7105144434995</v>
      </c>
    </row>
    <row r="52" spans="1:5" x14ac:dyDescent="0.2">
      <c r="A52" s="5" t="s">
        <v>54</v>
      </c>
      <c r="B52" s="6" t="s">
        <v>7</v>
      </c>
      <c r="C52" s="6" t="s">
        <v>55</v>
      </c>
      <c r="D52" s="68">
        <v>1775.7275785649999</v>
      </c>
      <c r="E52" s="69">
        <f t="shared" si="0"/>
        <v>1820.1207680291247</v>
      </c>
    </row>
    <row r="53" spans="1:5" x14ac:dyDescent="0.2">
      <c r="A53" s="7" t="s">
        <v>56</v>
      </c>
      <c r="B53" s="8" t="s">
        <v>7</v>
      </c>
      <c r="C53" s="8" t="s">
        <v>55</v>
      </c>
      <c r="D53" s="67">
        <v>1775.7275785649999</v>
      </c>
      <c r="E53" s="69">
        <f t="shared" si="0"/>
        <v>1820.1207680291247</v>
      </c>
    </row>
    <row r="54" spans="1:5" x14ac:dyDescent="0.2">
      <c r="A54" s="5" t="s">
        <v>57</v>
      </c>
      <c r="B54" s="6" t="s">
        <v>7</v>
      </c>
      <c r="C54" s="6" t="s">
        <v>55</v>
      </c>
      <c r="D54" s="68">
        <v>1721.9189006999998</v>
      </c>
      <c r="E54" s="69">
        <f t="shared" si="0"/>
        <v>1764.9668732174996</v>
      </c>
    </row>
    <row r="55" spans="1:5" x14ac:dyDescent="0.2">
      <c r="A55" s="7" t="s">
        <v>58</v>
      </c>
      <c r="B55" s="8" t="s">
        <v>7</v>
      </c>
      <c r="C55" s="8" t="s">
        <v>55</v>
      </c>
      <c r="D55" s="67">
        <v>1614.291242715</v>
      </c>
      <c r="E55" s="69">
        <f t="shared" si="0"/>
        <v>1654.6485237828749</v>
      </c>
    </row>
    <row r="56" spans="1:5" x14ac:dyDescent="0.2">
      <c r="A56" s="5" t="s">
        <v>59</v>
      </c>
      <c r="B56" s="6" t="s">
        <v>7</v>
      </c>
      <c r="C56" s="6" t="s">
        <v>55</v>
      </c>
      <c r="D56" s="68">
        <v>1614.291242715</v>
      </c>
      <c r="E56" s="69">
        <f t="shared" si="0"/>
        <v>1654.6485237828749</v>
      </c>
    </row>
    <row r="57" spans="1:5" x14ac:dyDescent="0.2">
      <c r="A57" s="7" t="s">
        <v>60</v>
      </c>
      <c r="B57" s="8" t="s">
        <v>7</v>
      </c>
      <c r="C57" s="8" t="s">
        <v>55</v>
      </c>
      <c r="D57" s="67">
        <v>1614.291242715</v>
      </c>
      <c r="E57" s="69">
        <f t="shared" si="0"/>
        <v>1654.6485237828749</v>
      </c>
    </row>
    <row r="58" spans="1:5" x14ac:dyDescent="0.2">
      <c r="A58" s="5" t="s">
        <v>61</v>
      </c>
      <c r="B58" s="6" t="s">
        <v>7</v>
      </c>
      <c r="C58" s="6" t="s">
        <v>62</v>
      </c>
      <c r="D58" s="68">
        <v>1538.9611541549996</v>
      </c>
      <c r="E58" s="69">
        <f t="shared" si="0"/>
        <v>1577.4351830088744</v>
      </c>
    </row>
    <row r="59" spans="1:5" x14ac:dyDescent="0.2">
      <c r="A59" s="7" t="s">
        <v>63</v>
      </c>
      <c r="B59" s="8" t="s">
        <v>7</v>
      </c>
      <c r="C59" s="8" t="s">
        <v>62</v>
      </c>
      <c r="D59" s="67">
        <v>1538.9611541549996</v>
      </c>
      <c r="E59" s="69">
        <f t="shared" si="0"/>
        <v>1577.4351830088744</v>
      </c>
    </row>
    <row r="60" spans="1:5" x14ac:dyDescent="0.2">
      <c r="A60" s="5" t="s">
        <v>64</v>
      </c>
      <c r="B60" s="6" t="s">
        <v>7</v>
      </c>
      <c r="C60" s="6" t="s">
        <v>62</v>
      </c>
      <c r="D60" s="68">
        <v>1521.22</v>
      </c>
      <c r="E60" s="69">
        <f t="shared" si="0"/>
        <v>1559.2504999999999</v>
      </c>
    </row>
    <row r="61" spans="1:5" x14ac:dyDescent="0.2">
      <c r="A61" s="7" t="s">
        <v>65</v>
      </c>
      <c r="B61" s="8" t="s">
        <v>7</v>
      </c>
      <c r="C61" s="8" t="s">
        <v>62</v>
      </c>
      <c r="D61" s="68">
        <v>1521.22</v>
      </c>
      <c r="E61" s="69">
        <f t="shared" si="0"/>
        <v>1559.2504999999999</v>
      </c>
    </row>
    <row r="62" spans="1:5" x14ac:dyDescent="0.2">
      <c r="A62" s="5" t="s">
        <v>66</v>
      </c>
      <c r="B62" s="6" t="s">
        <v>7</v>
      </c>
      <c r="C62" s="6" t="s">
        <v>62</v>
      </c>
      <c r="D62" s="68">
        <v>1521.22</v>
      </c>
      <c r="E62" s="69">
        <f t="shared" si="0"/>
        <v>1559.2504999999999</v>
      </c>
    </row>
    <row r="63" spans="1:5" x14ac:dyDescent="0.2">
      <c r="A63" s="7" t="s">
        <v>67</v>
      </c>
      <c r="B63" s="8" t="s">
        <v>7</v>
      </c>
      <c r="C63" s="8" t="s">
        <v>62</v>
      </c>
      <c r="D63" s="68">
        <v>1521.22</v>
      </c>
      <c r="E63" s="69">
        <f t="shared" si="0"/>
        <v>1559.2504999999999</v>
      </c>
    </row>
    <row r="64" spans="1:5" x14ac:dyDescent="0.2">
      <c r="A64" s="5" t="s">
        <v>68</v>
      </c>
      <c r="B64" s="6" t="s">
        <v>7</v>
      </c>
      <c r="C64" s="6" t="s">
        <v>62</v>
      </c>
      <c r="D64" s="68">
        <v>1521.22</v>
      </c>
      <c r="E64" s="69">
        <f t="shared" si="0"/>
        <v>1559.2504999999999</v>
      </c>
    </row>
    <row r="65" spans="1:5" x14ac:dyDescent="0.2">
      <c r="A65" s="7" t="s">
        <v>69</v>
      </c>
      <c r="B65" s="8" t="s">
        <v>7</v>
      </c>
      <c r="C65" s="8" t="s">
        <v>70</v>
      </c>
      <c r="D65" s="68">
        <v>1521.22</v>
      </c>
      <c r="E65" s="69">
        <f t="shared" si="0"/>
        <v>1559.2504999999999</v>
      </c>
    </row>
    <row r="66" spans="1:5" x14ac:dyDescent="0.2">
      <c r="A66" s="5" t="s">
        <v>71</v>
      </c>
      <c r="B66" s="6" t="s">
        <v>7</v>
      </c>
      <c r="C66" s="6" t="s">
        <v>70</v>
      </c>
      <c r="D66" s="68">
        <v>1521.22</v>
      </c>
      <c r="E66" s="69">
        <f t="shared" si="0"/>
        <v>1559.2504999999999</v>
      </c>
    </row>
    <row r="67" spans="1:5" x14ac:dyDescent="0.2">
      <c r="A67" s="7" t="s">
        <v>72</v>
      </c>
      <c r="B67" s="8" t="s">
        <v>7</v>
      </c>
      <c r="C67" s="8" t="s">
        <v>70</v>
      </c>
      <c r="D67" s="68">
        <v>1521.22</v>
      </c>
      <c r="E67" s="69">
        <f t="shared" si="0"/>
        <v>1559.2504999999999</v>
      </c>
    </row>
    <row r="68" spans="1:5" x14ac:dyDescent="0.2">
      <c r="A68" s="5" t="s">
        <v>73</v>
      </c>
      <c r="B68" s="6" t="s">
        <v>7</v>
      </c>
      <c r="C68" s="6" t="s">
        <v>70</v>
      </c>
      <c r="D68" s="68">
        <v>1521.22</v>
      </c>
      <c r="E68" s="69">
        <f t="shared" si="0"/>
        <v>1559.2504999999999</v>
      </c>
    </row>
    <row r="69" spans="1:5" x14ac:dyDescent="0.2">
      <c r="A69" s="7" t="s">
        <v>74</v>
      </c>
      <c r="B69" s="8" t="s">
        <v>7</v>
      </c>
      <c r="C69" s="8" t="s">
        <v>70</v>
      </c>
      <c r="D69" s="68">
        <v>1521.22</v>
      </c>
      <c r="E69" s="69">
        <f t="shared" si="0"/>
        <v>1559.2504999999999</v>
      </c>
    </row>
    <row r="70" spans="1:5" x14ac:dyDescent="0.2">
      <c r="A70" s="5" t="s">
        <v>75</v>
      </c>
      <c r="B70" s="6" t="s">
        <v>7</v>
      </c>
      <c r="C70" s="6" t="s">
        <v>70</v>
      </c>
      <c r="D70" s="68">
        <v>1521.22</v>
      </c>
      <c r="E70" s="69">
        <f t="shared" si="0"/>
        <v>1559.2504999999999</v>
      </c>
    </row>
    <row r="71" spans="1:5" x14ac:dyDescent="0.2">
      <c r="A71" s="7" t="s">
        <v>76</v>
      </c>
      <c r="B71" s="8" t="s">
        <v>77</v>
      </c>
      <c r="C71" s="8" t="s">
        <v>17</v>
      </c>
      <c r="D71" s="67">
        <v>2582.8680487949996</v>
      </c>
      <c r="E71" s="69">
        <f t="shared" si="0"/>
        <v>2647.4397500148743</v>
      </c>
    </row>
    <row r="72" spans="1:5" x14ac:dyDescent="0.2">
      <c r="A72" s="5" t="s">
        <v>78</v>
      </c>
      <c r="B72" s="6" t="s">
        <v>77</v>
      </c>
      <c r="C72" s="6" t="s">
        <v>17</v>
      </c>
      <c r="D72" s="68">
        <v>2582.8680487949996</v>
      </c>
      <c r="E72" s="69">
        <f t="shared" si="0"/>
        <v>2647.4397500148743</v>
      </c>
    </row>
    <row r="73" spans="1:5" x14ac:dyDescent="0.2">
      <c r="A73" s="7" t="s">
        <v>79</v>
      </c>
      <c r="B73" s="8" t="s">
        <v>77</v>
      </c>
      <c r="C73" s="8" t="s">
        <v>17</v>
      </c>
      <c r="D73" s="67">
        <v>2582.8680487949996</v>
      </c>
      <c r="E73" s="69">
        <f t="shared" si="0"/>
        <v>2647.4397500148743</v>
      </c>
    </row>
    <row r="74" spans="1:5" x14ac:dyDescent="0.2">
      <c r="A74" s="5" t="s">
        <v>80</v>
      </c>
      <c r="B74" s="6" t="s">
        <v>77</v>
      </c>
      <c r="C74" s="6" t="s">
        <v>17</v>
      </c>
      <c r="D74" s="68">
        <v>2367.6333373349994</v>
      </c>
      <c r="E74" s="69">
        <f t="shared" si="0"/>
        <v>2426.8241707683742</v>
      </c>
    </row>
    <row r="75" spans="1:5" x14ac:dyDescent="0.2">
      <c r="A75" s="7" t="s">
        <v>81</v>
      </c>
      <c r="B75" s="8" t="s">
        <v>77</v>
      </c>
      <c r="C75" s="8" t="s">
        <v>30</v>
      </c>
      <c r="D75" s="67">
        <v>2044.7709678899996</v>
      </c>
      <c r="E75" s="69">
        <f t="shared" si="0"/>
        <v>2095.8902420872496</v>
      </c>
    </row>
    <row r="76" spans="1:5" x14ac:dyDescent="0.2">
      <c r="A76" s="5" t="s">
        <v>82</v>
      </c>
      <c r="B76" s="6" t="s">
        <v>77</v>
      </c>
      <c r="C76" s="6" t="s">
        <v>30</v>
      </c>
      <c r="D76" s="68">
        <v>2044.7709678899996</v>
      </c>
      <c r="E76" s="69">
        <f t="shared" si="0"/>
        <v>2095.8902420872496</v>
      </c>
    </row>
    <row r="77" spans="1:5" x14ac:dyDescent="0.2">
      <c r="A77" s="7" t="s">
        <v>83</v>
      </c>
      <c r="B77" s="8" t="s">
        <v>77</v>
      </c>
      <c r="C77" s="8" t="s">
        <v>30</v>
      </c>
      <c r="D77" s="67">
        <v>2044.7709678899996</v>
      </c>
      <c r="E77" s="69">
        <f t="shared" si="0"/>
        <v>2095.8902420872496</v>
      </c>
    </row>
    <row r="78" spans="1:5" x14ac:dyDescent="0.2">
      <c r="A78" s="5" t="s">
        <v>84</v>
      </c>
      <c r="B78" s="6" t="s">
        <v>77</v>
      </c>
      <c r="C78" s="6" t="s">
        <v>46</v>
      </c>
      <c r="D78" s="68">
        <v>1829.5362564299996</v>
      </c>
      <c r="E78" s="69">
        <f t="shared" ref="E78:E82" si="1">D78*1.025</f>
        <v>1875.2746628407494</v>
      </c>
    </row>
    <row r="79" spans="1:5" x14ac:dyDescent="0.2">
      <c r="A79" s="7" t="s">
        <v>85</v>
      </c>
      <c r="B79" s="8" t="s">
        <v>77</v>
      </c>
      <c r="C79" s="8" t="s">
        <v>55</v>
      </c>
      <c r="D79" s="67">
        <v>1704.8686686749995</v>
      </c>
      <c r="E79" s="69">
        <f t="shared" si="1"/>
        <v>1747.4903853918743</v>
      </c>
    </row>
    <row r="80" spans="1:5" x14ac:dyDescent="0.2">
      <c r="A80" s="5" t="s">
        <v>86</v>
      </c>
      <c r="B80" s="6" t="s">
        <v>77</v>
      </c>
      <c r="C80" s="6" t="s">
        <v>55</v>
      </c>
      <c r="D80" s="68">
        <v>1614.291242715</v>
      </c>
      <c r="E80" s="69">
        <f t="shared" si="1"/>
        <v>1654.6485237828749</v>
      </c>
    </row>
    <row r="81" spans="1:5" x14ac:dyDescent="0.2">
      <c r="A81" s="7" t="s">
        <v>87</v>
      </c>
      <c r="B81" s="8" t="s">
        <v>77</v>
      </c>
      <c r="C81" s="8" t="s">
        <v>62</v>
      </c>
      <c r="D81" s="68">
        <v>1521.22</v>
      </c>
      <c r="E81" s="69">
        <f t="shared" si="1"/>
        <v>1559.2504999999999</v>
      </c>
    </row>
    <row r="82" spans="1:5" x14ac:dyDescent="0.2">
      <c r="A82" s="5" t="s">
        <v>88</v>
      </c>
      <c r="B82" s="6" t="s">
        <v>77</v>
      </c>
      <c r="C82" s="6" t="s">
        <v>62</v>
      </c>
      <c r="D82" s="68">
        <v>1521.22</v>
      </c>
      <c r="E82" s="69">
        <f t="shared" si="1"/>
        <v>1559.2504999999999</v>
      </c>
    </row>
  </sheetData>
  <mergeCells count="5">
    <mergeCell ref="A7:A8"/>
    <mergeCell ref="B7:B8"/>
    <mergeCell ref="C7:C8"/>
    <mergeCell ref="D7:D8"/>
    <mergeCell ref="E7:E8"/>
  </mergeCells>
  <phoneticPr fontId="8" type="noConversion"/>
  <pageMargins left="0.7" right="0.7" top="0.75" bottom="0.75" header="0.3" footer="0.3"/>
  <pageSetup paperSize="9" orientation="portrait" horizontalDpi="0" verticalDpi="0"/>
  <headerFooter>
    <oddHeader>&amp;LSALAIRE MINIMA DE LA 
PRODUCTION AUDIOVISUELLE&amp;CEMPLOI DE CATEGORIE A&amp;R1ER JANVIER 2020</oddHeader>
    <oddFooter>&amp;C&amp;P</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215"/>
  <sheetViews>
    <sheetView tabSelected="1" zoomScale="130" zoomScaleNormal="130" zoomScalePageLayoutView="150" workbookViewId="0">
      <pane ySplit="6" topLeftCell="A7" activePane="bottomLeft" state="frozenSplit"/>
      <selection pane="bottomLeft" activeCell="A12" sqref="A12:A13"/>
    </sheetView>
  </sheetViews>
  <sheetFormatPr baseColWidth="10" defaultRowHeight="16" x14ac:dyDescent="0.2"/>
  <cols>
    <col min="1" max="1" width="23.6640625" customWidth="1"/>
    <col min="2" max="2" width="9.1640625" customWidth="1"/>
    <col min="3" max="3" width="6.6640625" style="17" customWidth="1"/>
    <col min="4" max="4" width="2.1640625" customWidth="1"/>
    <col min="5" max="6" width="10.83203125" hidden="1" customWidth="1"/>
    <col min="7" max="8" width="12.83203125" bestFit="1" customWidth="1"/>
    <col min="9" max="9" width="1.1640625" customWidth="1"/>
    <col min="10" max="10" width="9.83203125" customWidth="1"/>
    <col min="11" max="11" width="9.33203125" customWidth="1"/>
    <col min="12" max="12" width="10.83203125" hidden="1" customWidth="1"/>
    <col min="13" max="13" width="12.83203125" bestFit="1" customWidth="1"/>
    <col min="14" max="14" width="10.6640625" customWidth="1"/>
    <col min="15" max="15" width="2" customWidth="1"/>
    <col min="16" max="16" width="10.5" hidden="1" customWidth="1"/>
  </cols>
  <sheetData>
    <row r="2" spans="1:17" ht="20" x14ac:dyDescent="0.2">
      <c r="A2" s="27" t="s">
        <v>89</v>
      </c>
      <c r="B2" s="27"/>
      <c r="C2" s="48"/>
      <c r="D2" s="9"/>
      <c r="E2" s="10"/>
      <c r="G2" s="98" t="s">
        <v>90</v>
      </c>
      <c r="H2" s="99"/>
      <c r="I2" s="99"/>
      <c r="J2" s="99"/>
      <c r="K2" s="99"/>
      <c r="L2" s="99"/>
      <c r="M2" s="99"/>
      <c r="N2" s="100"/>
      <c r="O2" s="10"/>
      <c r="P2" s="11" t="s">
        <v>91</v>
      </c>
      <c r="Q2" s="11" t="s">
        <v>91</v>
      </c>
    </row>
    <row r="3" spans="1:17" ht="18" x14ac:dyDescent="0.2">
      <c r="A3" s="101"/>
      <c r="B3" s="101"/>
      <c r="C3" s="102"/>
      <c r="D3" s="104"/>
      <c r="E3" s="12"/>
      <c r="G3" s="105" t="s">
        <v>92</v>
      </c>
      <c r="H3" s="89" t="s">
        <v>93</v>
      </c>
      <c r="I3" s="13"/>
      <c r="J3" s="89" t="s">
        <v>304</v>
      </c>
      <c r="K3" s="89" t="s">
        <v>303</v>
      </c>
      <c r="L3" s="14"/>
      <c r="M3" s="89" t="s">
        <v>94</v>
      </c>
      <c r="N3" s="89" t="s">
        <v>95</v>
      </c>
      <c r="O3" s="12"/>
      <c r="P3" s="89" t="s">
        <v>302</v>
      </c>
      <c r="Q3" s="89" t="s">
        <v>302</v>
      </c>
    </row>
    <row r="4" spans="1:17" ht="18" x14ac:dyDescent="0.2">
      <c r="A4" s="102"/>
      <c r="B4" s="102"/>
      <c r="C4" s="102"/>
      <c r="D4" s="104"/>
      <c r="E4" s="12"/>
      <c r="G4" s="106"/>
      <c r="H4" s="108"/>
      <c r="I4" s="15"/>
      <c r="J4" s="108"/>
      <c r="K4" s="108"/>
      <c r="L4" s="14"/>
      <c r="M4" s="108"/>
      <c r="N4" s="108"/>
      <c r="O4" s="12"/>
      <c r="P4" s="90"/>
      <c r="Q4" s="90"/>
    </row>
    <row r="5" spans="1:17" ht="18" x14ac:dyDescent="0.2">
      <c r="A5" s="102"/>
      <c r="B5" s="102"/>
      <c r="C5" s="102"/>
      <c r="D5" s="104"/>
      <c r="E5" s="12"/>
      <c r="G5" s="106"/>
      <c r="H5" s="108"/>
      <c r="I5" s="15"/>
      <c r="J5" s="108"/>
      <c r="K5" s="108"/>
      <c r="L5" s="14"/>
      <c r="M5" s="108"/>
      <c r="N5" s="108"/>
      <c r="O5" s="12"/>
      <c r="P5" s="90"/>
      <c r="Q5" s="90"/>
    </row>
    <row r="6" spans="1:17" ht="18" x14ac:dyDescent="0.2">
      <c r="A6" s="103"/>
      <c r="B6" s="103"/>
      <c r="C6" s="103"/>
      <c r="D6" s="104"/>
      <c r="E6" s="12"/>
      <c r="G6" s="107"/>
      <c r="H6" s="109"/>
      <c r="I6" s="15"/>
      <c r="J6" s="109"/>
      <c r="K6" s="109"/>
      <c r="L6" s="14"/>
      <c r="M6" s="109"/>
      <c r="N6" s="109"/>
      <c r="O6" s="12"/>
      <c r="P6" s="91"/>
      <c r="Q6" s="91"/>
    </row>
    <row r="7" spans="1:17" ht="18" x14ac:dyDescent="0.2">
      <c r="A7" s="2"/>
      <c r="B7" s="2"/>
      <c r="C7" s="24" t="s">
        <v>96</v>
      </c>
      <c r="D7" s="9"/>
      <c r="E7" s="16"/>
      <c r="G7" s="4"/>
      <c r="H7" s="4"/>
      <c r="J7" s="4"/>
      <c r="K7" s="4"/>
      <c r="M7" s="4"/>
      <c r="N7" s="4"/>
      <c r="P7" s="4"/>
      <c r="Q7" s="4"/>
    </row>
    <row r="8" spans="1:17" ht="17" x14ac:dyDescent="0.2">
      <c r="A8" s="92" t="s">
        <v>265</v>
      </c>
      <c r="B8" s="56" t="s">
        <v>266</v>
      </c>
      <c r="C8" s="26" t="s">
        <v>30</v>
      </c>
      <c r="D8" s="49"/>
      <c r="E8" s="49"/>
      <c r="F8" s="49"/>
      <c r="G8" s="50">
        <v>863.85226295249981</v>
      </c>
      <c r="H8" s="50">
        <f>G8+ (G8/35*4*1.25)</f>
        <v>987.25972908857125</v>
      </c>
      <c r="I8" s="50"/>
      <c r="J8" s="50">
        <f t="shared" ref="J8:J39" si="0">G8/4.5</f>
        <v>191.96716954499996</v>
      </c>
      <c r="K8" s="50">
        <f t="shared" ref="K8:K39" si="1">J8/7*8</f>
        <v>219.39105090857137</v>
      </c>
      <c r="L8" s="50"/>
      <c r="M8" s="50">
        <f t="shared" ref="M8:M23" si="2">G8*3.8</f>
        <v>3282.6385992194992</v>
      </c>
      <c r="N8" s="50">
        <f t="shared" ref="N8:N39" si="3">M8+(M8/151.67*1.25*17.3333)</f>
        <v>3751.5757624015009</v>
      </c>
      <c r="O8" s="50"/>
      <c r="P8" s="50">
        <v>2260.0159816049995</v>
      </c>
      <c r="Q8" s="50">
        <f>P8*1.025</f>
        <v>2316.5163811451243</v>
      </c>
    </row>
    <row r="9" spans="1:17" ht="16" customHeight="1" x14ac:dyDescent="0.2">
      <c r="A9" s="93"/>
      <c r="B9" s="52" t="s">
        <v>264</v>
      </c>
      <c r="C9" s="26" t="s">
        <v>30</v>
      </c>
      <c r="D9" s="49"/>
      <c r="E9" s="49"/>
      <c r="F9" s="49"/>
      <c r="G9" s="50">
        <v>1077.2012577374999</v>
      </c>
      <c r="H9" s="50">
        <f t="shared" ref="H9:H41" si="4">G9+ (G9/35*4*1.25)</f>
        <v>1231.0871516999998</v>
      </c>
      <c r="I9" s="50"/>
      <c r="J9" s="50">
        <f t="shared" si="0"/>
        <v>239.37805727499997</v>
      </c>
      <c r="K9" s="50">
        <f t="shared" si="1"/>
        <v>273.57492259999998</v>
      </c>
      <c r="L9" s="50"/>
      <c r="M9" s="50">
        <f t="shared" si="2"/>
        <v>4093.3647794024992</v>
      </c>
      <c r="N9" s="50">
        <f t="shared" si="3"/>
        <v>4678.1172002076792</v>
      </c>
      <c r="O9" s="50"/>
      <c r="P9" s="50">
        <v>2260.0159816049995</v>
      </c>
      <c r="Q9" s="50">
        <f t="shared" ref="Q9:Q72" si="5">P9*1.025</f>
        <v>2316.5163811451243</v>
      </c>
    </row>
    <row r="10" spans="1:17" ht="17" x14ac:dyDescent="0.2">
      <c r="A10" s="94" t="s">
        <v>267</v>
      </c>
      <c r="B10" s="58" t="s">
        <v>266</v>
      </c>
      <c r="C10" s="59" t="s">
        <v>30</v>
      </c>
      <c r="D10" s="60"/>
      <c r="E10" s="60"/>
      <c r="F10" s="60"/>
      <c r="G10" s="61">
        <v>869.08550548499989</v>
      </c>
      <c r="H10" s="61">
        <f t="shared" si="4"/>
        <v>993.24057769714273</v>
      </c>
      <c r="I10" s="61"/>
      <c r="J10" s="61">
        <f t="shared" si="0"/>
        <v>193.13011232999997</v>
      </c>
      <c r="K10" s="61">
        <f t="shared" si="1"/>
        <v>220.72012837714283</v>
      </c>
      <c r="L10" s="61"/>
      <c r="M10" s="61">
        <f t="shared" si="2"/>
        <v>3302.5249208429996</v>
      </c>
      <c r="N10" s="61">
        <f t="shared" si="3"/>
        <v>3774.3029192148592</v>
      </c>
      <c r="O10" s="61"/>
      <c r="P10" s="61">
        <v>2367.6333373349994</v>
      </c>
      <c r="Q10" s="69">
        <f t="shared" si="5"/>
        <v>2426.8241707683742</v>
      </c>
    </row>
    <row r="11" spans="1:17" ht="19" customHeight="1" x14ac:dyDescent="0.2">
      <c r="A11" s="95"/>
      <c r="B11" s="53" t="s">
        <v>264</v>
      </c>
      <c r="C11" s="25" t="s">
        <v>30</v>
      </c>
      <c r="D11" s="4"/>
      <c r="E11" s="4"/>
      <c r="F11" s="4"/>
      <c r="G11" s="51">
        <v>1028.0516231924998</v>
      </c>
      <c r="H11" s="51">
        <f t="shared" si="4"/>
        <v>1174.9161407914285</v>
      </c>
      <c r="I11" s="51"/>
      <c r="J11" s="51">
        <f t="shared" si="0"/>
        <v>228.45591626499996</v>
      </c>
      <c r="K11" s="51">
        <f t="shared" si="1"/>
        <v>261.09247573142852</v>
      </c>
      <c r="L11" s="51"/>
      <c r="M11" s="51">
        <f t="shared" si="2"/>
        <v>3906.5961681314993</v>
      </c>
      <c r="N11" s="51">
        <f t="shared" si="3"/>
        <v>4464.6679964518144</v>
      </c>
      <c r="O11" s="51"/>
      <c r="P11" s="51">
        <v>2367.6333373349994</v>
      </c>
      <c r="Q11" s="69">
        <f t="shared" si="5"/>
        <v>2426.8241707683742</v>
      </c>
    </row>
    <row r="12" spans="1:17" ht="17" x14ac:dyDescent="0.2">
      <c r="A12" s="92" t="s">
        <v>269</v>
      </c>
      <c r="B12" s="62" t="s">
        <v>268</v>
      </c>
      <c r="C12" s="26" t="s">
        <v>17</v>
      </c>
      <c r="D12" s="49"/>
      <c r="E12" s="49"/>
      <c r="F12" s="49"/>
      <c r="G12" s="50">
        <v>863.85226295249981</v>
      </c>
      <c r="H12" s="50">
        <f t="shared" si="4"/>
        <v>987.25972908857125</v>
      </c>
      <c r="I12" s="50"/>
      <c r="J12" s="50">
        <f t="shared" si="0"/>
        <v>191.96716954499996</v>
      </c>
      <c r="K12" s="50">
        <f t="shared" si="1"/>
        <v>219.39105090857137</v>
      </c>
      <c r="L12" s="50"/>
      <c r="M12" s="50">
        <f t="shared" si="2"/>
        <v>3282.6385992194992</v>
      </c>
      <c r="N12" s="50">
        <f t="shared" si="3"/>
        <v>3751.5757624015009</v>
      </c>
      <c r="O12" s="50"/>
      <c r="P12" s="50">
        <v>2582.8680487949996</v>
      </c>
      <c r="Q12" s="50">
        <f t="shared" si="5"/>
        <v>2647.4397500148743</v>
      </c>
    </row>
    <row r="13" spans="1:17" ht="15" customHeight="1" x14ac:dyDescent="0.2">
      <c r="A13" s="93"/>
      <c r="B13" s="52" t="s">
        <v>264</v>
      </c>
      <c r="C13" s="26" t="s">
        <v>17</v>
      </c>
      <c r="D13" s="49"/>
      <c r="E13" s="49"/>
      <c r="F13" s="49"/>
      <c r="G13" s="50">
        <v>1109.6310394349998</v>
      </c>
      <c r="H13" s="50">
        <f t="shared" si="4"/>
        <v>1268.1497593542854</v>
      </c>
      <c r="I13" s="50"/>
      <c r="J13" s="50">
        <f t="shared" si="0"/>
        <v>246.58467542999995</v>
      </c>
      <c r="K13" s="50">
        <f t="shared" si="1"/>
        <v>281.81105763428565</v>
      </c>
      <c r="L13" s="50"/>
      <c r="M13" s="50">
        <f t="shared" si="2"/>
        <v>4216.5979498529987</v>
      </c>
      <c r="N13" s="50">
        <f t="shared" si="3"/>
        <v>4818.9546885306127</v>
      </c>
      <c r="O13" s="50"/>
      <c r="P13" s="50">
        <v>2582.8680487949996</v>
      </c>
      <c r="Q13" s="50">
        <f t="shared" si="5"/>
        <v>2647.4397500148743</v>
      </c>
    </row>
    <row r="14" spans="1:17" ht="17" x14ac:dyDescent="0.2">
      <c r="A14" s="96" t="s">
        <v>270</v>
      </c>
      <c r="B14" s="58" t="s">
        <v>268</v>
      </c>
      <c r="C14" s="59" t="s">
        <v>46</v>
      </c>
      <c r="D14" s="60"/>
      <c r="E14" s="60"/>
      <c r="F14" s="60"/>
      <c r="G14" s="61">
        <v>753.06393373499998</v>
      </c>
      <c r="H14" s="61">
        <f t="shared" si="4"/>
        <v>860.64449569714282</v>
      </c>
      <c r="I14" s="61"/>
      <c r="J14" s="61">
        <f t="shared" si="0"/>
        <v>167.34754082999999</v>
      </c>
      <c r="K14" s="61">
        <f t="shared" si="1"/>
        <v>191.25433237714284</v>
      </c>
      <c r="L14" s="61"/>
      <c r="M14" s="61">
        <f t="shared" si="2"/>
        <v>2861.6429481929999</v>
      </c>
      <c r="N14" s="61">
        <f t="shared" si="3"/>
        <v>3270.4393129480086</v>
      </c>
      <c r="O14" s="61"/>
      <c r="P14" s="61">
        <v>1883.3449342949993</v>
      </c>
      <c r="Q14" s="69">
        <f t="shared" si="5"/>
        <v>1930.4285576523741</v>
      </c>
    </row>
    <row r="15" spans="1:17" ht="16" customHeight="1" x14ac:dyDescent="0.2">
      <c r="A15" s="97"/>
      <c r="B15" s="53" t="s">
        <v>264</v>
      </c>
      <c r="C15" s="25" t="s">
        <v>46</v>
      </c>
      <c r="D15" s="4"/>
      <c r="E15" s="4"/>
      <c r="F15" s="4"/>
      <c r="G15" s="51">
        <v>999.15389891999985</v>
      </c>
      <c r="H15" s="51">
        <f t="shared" si="4"/>
        <v>1141.8901701942855</v>
      </c>
      <c r="I15" s="51"/>
      <c r="J15" s="51">
        <f t="shared" si="0"/>
        <v>222.03419975999998</v>
      </c>
      <c r="K15" s="51">
        <f t="shared" si="1"/>
        <v>253.7533711542857</v>
      </c>
      <c r="L15" s="51"/>
      <c r="M15" s="51">
        <f t="shared" si="2"/>
        <v>3796.7848158959991</v>
      </c>
      <c r="N15" s="51">
        <f t="shared" si="3"/>
        <v>4339.1696831190011</v>
      </c>
      <c r="O15" s="51"/>
      <c r="P15" s="51">
        <v>1883.3449342949993</v>
      </c>
      <c r="Q15" s="69">
        <f t="shared" si="5"/>
        <v>1930.4285576523741</v>
      </c>
    </row>
    <row r="16" spans="1:17" ht="17" x14ac:dyDescent="0.2">
      <c r="A16" s="92" t="s">
        <v>271</v>
      </c>
      <c r="B16" s="52" t="s">
        <v>268</v>
      </c>
      <c r="C16" s="26" t="s">
        <v>62</v>
      </c>
      <c r="D16" s="49"/>
      <c r="E16" s="49"/>
      <c r="F16" s="49"/>
      <c r="G16" s="50">
        <v>641.10932864999984</v>
      </c>
      <c r="H16" s="50">
        <f t="shared" si="4"/>
        <v>732.69637559999978</v>
      </c>
      <c r="I16" s="50"/>
      <c r="J16" s="50">
        <f t="shared" si="0"/>
        <v>142.46873969999996</v>
      </c>
      <c r="K16" s="50">
        <f t="shared" si="1"/>
        <v>162.82141679999995</v>
      </c>
      <c r="L16" s="50"/>
      <c r="M16" s="50">
        <f t="shared" si="2"/>
        <v>2436.2154488699994</v>
      </c>
      <c r="N16" s="50">
        <f t="shared" si="3"/>
        <v>2784.2379091447601</v>
      </c>
      <c r="O16" s="50"/>
      <c r="P16" s="50">
        <v>1614.291242715</v>
      </c>
      <c r="Q16" s="50">
        <f t="shared" si="5"/>
        <v>1654.6485237828749</v>
      </c>
    </row>
    <row r="17" spans="1:17" ht="17" customHeight="1" x14ac:dyDescent="0.2">
      <c r="A17" s="93"/>
      <c r="B17" s="52" t="s">
        <v>264</v>
      </c>
      <c r="C17" s="26" t="s">
        <v>62</v>
      </c>
      <c r="D17" s="49"/>
      <c r="E17" s="49"/>
      <c r="F17" s="49"/>
      <c r="G17" s="50">
        <v>810.09721741499993</v>
      </c>
      <c r="H17" s="50">
        <f t="shared" si="4"/>
        <v>925.82539133142848</v>
      </c>
      <c r="I17" s="50"/>
      <c r="J17" s="50">
        <f t="shared" si="0"/>
        <v>180.02160386999998</v>
      </c>
      <c r="K17" s="50">
        <f t="shared" si="1"/>
        <v>205.73897585142853</v>
      </c>
      <c r="L17" s="50"/>
      <c r="M17" s="50">
        <f t="shared" si="2"/>
        <v>3078.3694261769997</v>
      </c>
      <c r="N17" s="50">
        <f t="shared" si="3"/>
        <v>3518.125976374417</v>
      </c>
      <c r="O17" s="50"/>
      <c r="P17" s="50">
        <v>1614.291242715</v>
      </c>
      <c r="Q17" s="50">
        <f t="shared" si="5"/>
        <v>1654.6485237828749</v>
      </c>
    </row>
    <row r="18" spans="1:17" ht="17" x14ac:dyDescent="0.2">
      <c r="A18" s="96" t="s">
        <v>272</v>
      </c>
      <c r="B18" s="58" t="s">
        <v>268</v>
      </c>
      <c r="C18" s="59" t="s">
        <v>55</v>
      </c>
      <c r="D18" s="60"/>
      <c r="E18" s="60"/>
      <c r="F18" s="60"/>
      <c r="G18" s="61">
        <v>722.43532961999983</v>
      </c>
      <c r="H18" s="61">
        <f t="shared" si="4"/>
        <v>825.64037670857124</v>
      </c>
      <c r="I18" s="61"/>
      <c r="J18" s="61">
        <f t="shared" si="0"/>
        <v>160.54118435999996</v>
      </c>
      <c r="K18" s="61">
        <f t="shared" si="1"/>
        <v>183.47563926857137</v>
      </c>
      <c r="L18" s="61"/>
      <c r="M18" s="61">
        <f t="shared" si="2"/>
        <v>2745.2542525559993</v>
      </c>
      <c r="N18" s="61">
        <f t="shared" si="3"/>
        <v>3137.4240581852346</v>
      </c>
      <c r="O18" s="61"/>
      <c r="P18" s="61">
        <v>1775.7275785649999</v>
      </c>
      <c r="Q18" s="69">
        <f t="shared" si="5"/>
        <v>1820.1207680291247</v>
      </c>
    </row>
    <row r="19" spans="1:17" ht="14" customHeight="1" x14ac:dyDescent="0.2">
      <c r="A19" s="97"/>
      <c r="B19" s="58" t="s">
        <v>264</v>
      </c>
      <c r="C19" s="59" t="s">
        <v>55</v>
      </c>
      <c r="D19" s="60"/>
      <c r="E19" s="60"/>
      <c r="F19" s="60"/>
      <c r="G19" s="61">
        <v>810.09721741499993</v>
      </c>
      <c r="H19" s="61">
        <f t="shared" si="4"/>
        <v>925.82539133142848</v>
      </c>
      <c r="I19" s="61"/>
      <c r="J19" s="61">
        <f t="shared" si="0"/>
        <v>180.02160386999998</v>
      </c>
      <c r="K19" s="61">
        <f t="shared" si="1"/>
        <v>205.73897585142853</v>
      </c>
      <c r="L19" s="61"/>
      <c r="M19" s="61">
        <f t="shared" si="2"/>
        <v>3078.3694261769997</v>
      </c>
      <c r="N19" s="61">
        <f t="shared" si="3"/>
        <v>3518.125976374417</v>
      </c>
      <c r="O19" s="61"/>
      <c r="P19" s="61">
        <v>1775.7275785649999</v>
      </c>
      <c r="Q19" s="69">
        <f t="shared" si="5"/>
        <v>1820.1207680291247</v>
      </c>
    </row>
    <row r="20" spans="1:17" ht="17" x14ac:dyDescent="0.2">
      <c r="A20" s="92" t="s">
        <v>273</v>
      </c>
      <c r="B20" s="52" t="s">
        <v>268</v>
      </c>
      <c r="C20" s="26" t="s">
        <v>46</v>
      </c>
      <c r="D20" s="49"/>
      <c r="E20" s="49"/>
      <c r="F20" s="49"/>
      <c r="G20" s="50">
        <v>727.71008417999985</v>
      </c>
      <c r="H20" s="50">
        <f t="shared" si="4"/>
        <v>831.66866763428561</v>
      </c>
      <c r="I20" s="50"/>
      <c r="J20" s="50">
        <f t="shared" si="0"/>
        <v>161.71335203999996</v>
      </c>
      <c r="K20" s="50">
        <f t="shared" si="1"/>
        <v>184.81525947428568</v>
      </c>
      <c r="L20" s="50"/>
      <c r="M20" s="50">
        <f t="shared" si="2"/>
        <v>2765.2983198839993</v>
      </c>
      <c r="N20" s="50">
        <f t="shared" si="3"/>
        <v>3160.3314952651335</v>
      </c>
      <c r="O20" s="50"/>
      <c r="P20" s="50">
        <v>1829.5362564299996</v>
      </c>
      <c r="Q20" s="50">
        <f t="shared" si="5"/>
        <v>1875.2746628407494</v>
      </c>
    </row>
    <row r="21" spans="1:17" ht="19" customHeight="1" x14ac:dyDescent="0.2">
      <c r="A21" s="93"/>
      <c r="B21" s="52" t="s">
        <v>264</v>
      </c>
      <c r="C21" s="26" t="s">
        <v>46</v>
      </c>
      <c r="D21" s="49"/>
      <c r="E21" s="49"/>
      <c r="F21" s="49"/>
      <c r="G21" s="50">
        <v>970.63725707999981</v>
      </c>
      <c r="H21" s="50">
        <f t="shared" si="4"/>
        <v>1109.2997223771426</v>
      </c>
      <c r="I21" s="50"/>
      <c r="J21" s="50">
        <f t="shared" si="0"/>
        <v>215.69716823999997</v>
      </c>
      <c r="K21" s="50">
        <f t="shared" si="1"/>
        <v>246.51104941714283</v>
      </c>
      <c r="L21" s="50"/>
      <c r="M21" s="50">
        <f t="shared" si="2"/>
        <v>3688.4215769039993</v>
      </c>
      <c r="N21" s="50">
        <f t="shared" si="3"/>
        <v>4215.3263514057962</v>
      </c>
      <c r="O21" s="50"/>
      <c r="P21" s="50">
        <v>1829.5362564299996</v>
      </c>
      <c r="Q21" s="50">
        <f t="shared" si="5"/>
        <v>1875.2746628407494</v>
      </c>
    </row>
    <row r="22" spans="1:17" ht="17" x14ac:dyDescent="0.2">
      <c r="A22" s="96" t="s">
        <v>274</v>
      </c>
      <c r="B22" s="58" t="s">
        <v>268</v>
      </c>
      <c r="C22" s="59" t="s">
        <v>30</v>
      </c>
      <c r="D22" s="60"/>
      <c r="E22" s="60"/>
      <c r="F22" s="60"/>
      <c r="G22" s="61">
        <v>787.51629049499979</v>
      </c>
      <c r="H22" s="61">
        <f t="shared" si="4"/>
        <v>900.01861770857113</v>
      </c>
      <c r="I22" s="61"/>
      <c r="J22" s="61">
        <f t="shared" si="0"/>
        <v>175.00362010999996</v>
      </c>
      <c r="K22" s="61">
        <f t="shared" si="1"/>
        <v>200.00413726857138</v>
      </c>
      <c r="L22" s="61"/>
      <c r="M22" s="61">
        <f t="shared" si="2"/>
        <v>2992.5619038809991</v>
      </c>
      <c r="N22" s="61">
        <f t="shared" si="3"/>
        <v>3420.0605295859882</v>
      </c>
      <c r="O22" s="61"/>
      <c r="P22" s="61">
        <v>2313.8246594699995</v>
      </c>
      <c r="Q22" s="69">
        <f t="shared" si="5"/>
        <v>2371.6702759567493</v>
      </c>
    </row>
    <row r="23" spans="1:17" ht="16" customHeight="1" x14ac:dyDescent="0.2">
      <c r="A23" s="97"/>
      <c r="B23" s="58" t="s">
        <v>264</v>
      </c>
      <c r="C23" s="59" t="s">
        <v>30</v>
      </c>
      <c r="D23" s="60"/>
      <c r="E23" s="60"/>
      <c r="F23" s="60"/>
      <c r="G23" s="61">
        <v>1021.7778529049998</v>
      </c>
      <c r="H23" s="61">
        <f t="shared" si="4"/>
        <v>1167.7461176057141</v>
      </c>
      <c r="I23" s="61"/>
      <c r="J23" s="61">
        <f t="shared" si="0"/>
        <v>227.06174508999996</v>
      </c>
      <c r="K23" s="61">
        <f t="shared" si="1"/>
        <v>259.49913724571422</v>
      </c>
      <c r="L23" s="61"/>
      <c r="M23" s="61">
        <f t="shared" si="2"/>
        <v>3882.7558410389993</v>
      </c>
      <c r="N23" s="61">
        <f t="shared" si="3"/>
        <v>4437.4219897457415</v>
      </c>
      <c r="O23" s="61"/>
      <c r="P23" s="61">
        <v>2313.8246594699995</v>
      </c>
      <c r="Q23" s="69">
        <f t="shared" si="5"/>
        <v>2371.6702759567493</v>
      </c>
    </row>
    <row r="24" spans="1:17" ht="17" x14ac:dyDescent="0.2">
      <c r="A24" s="71" t="s">
        <v>163</v>
      </c>
      <c r="B24" s="71"/>
      <c r="C24" s="72" t="s">
        <v>70</v>
      </c>
      <c r="D24" s="73"/>
      <c r="E24" s="73"/>
      <c r="F24" s="73"/>
      <c r="G24" s="74">
        <v>433.0346844149999</v>
      </c>
      <c r="H24" s="74">
        <f t="shared" si="4"/>
        <v>494.89678218857131</v>
      </c>
      <c r="I24" s="74"/>
      <c r="J24" s="74">
        <f t="shared" si="0"/>
        <v>96.229929869999978</v>
      </c>
      <c r="K24" s="74">
        <f t="shared" si="1"/>
        <v>109.97706270857141</v>
      </c>
      <c r="L24" s="74"/>
      <c r="M24" s="74">
        <v>2001.25</v>
      </c>
      <c r="N24" s="74">
        <f t="shared" si="3"/>
        <v>2287.1360241395796</v>
      </c>
      <c r="O24" s="74"/>
      <c r="P24" s="74">
        <v>1521.22</v>
      </c>
      <c r="Q24" s="74">
        <f t="shared" si="5"/>
        <v>1559.2504999999999</v>
      </c>
    </row>
    <row r="25" spans="1:17" ht="17" x14ac:dyDescent="0.2">
      <c r="A25" s="53" t="s">
        <v>103</v>
      </c>
      <c r="B25" s="53"/>
      <c r="C25" s="25" t="s">
        <v>30</v>
      </c>
      <c r="D25" s="4"/>
      <c r="E25" s="4"/>
      <c r="F25" s="4"/>
      <c r="G25" s="51">
        <v>708.02813101499976</v>
      </c>
      <c r="H25" s="51">
        <f t="shared" si="4"/>
        <v>809.17500687428537</v>
      </c>
      <c r="I25" s="51"/>
      <c r="J25" s="51">
        <f t="shared" si="0"/>
        <v>157.33958466999994</v>
      </c>
      <c r="K25" s="51">
        <f t="shared" si="1"/>
        <v>179.81666819428565</v>
      </c>
      <c r="L25" s="51"/>
      <c r="M25" s="51">
        <f>G25*3.8</f>
        <v>2690.5068978569989</v>
      </c>
      <c r="N25" s="51">
        <f t="shared" si="3"/>
        <v>3074.8558397425459</v>
      </c>
      <c r="O25" s="51"/>
      <c r="P25" s="51">
        <v>2260.0159816049995</v>
      </c>
      <c r="Q25" s="51">
        <f t="shared" si="5"/>
        <v>2316.5163811451243</v>
      </c>
    </row>
    <row r="26" spans="1:17" ht="17" x14ac:dyDescent="0.2">
      <c r="A26" s="71" t="s">
        <v>167</v>
      </c>
      <c r="B26" s="71"/>
      <c r="C26" s="72" t="s">
        <v>70</v>
      </c>
      <c r="D26" s="73"/>
      <c r="E26" s="73"/>
      <c r="F26" s="73"/>
      <c r="G26" s="74">
        <v>369.6758161649999</v>
      </c>
      <c r="H26" s="74">
        <f t="shared" si="4"/>
        <v>422.48664704571416</v>
      </c>
      <c r="I26" s="74"/>
      <c r="J26" s="74">
        <f t="shared" si="0"/>
        <v>82.150181369999984</v>
      </c>
      <c r="K26" s="74">
        <f t="shared" si="1"/>
        <v>93.88592156571427</v>
      </c>
      <c r="L26" s="74"/>
      <c r="M26" s="74">
        <v>2001.25</v>
      </c>
      <c r="N26" s="74">
        <f t="shared" si="3"/>
        <v>2287.1360241395796</v>
      </c>
      <c r="O26" s="74"/>
      <c r="P26" s="74">
        <v>1521.22</v>
      </c>
      <c r="Q26" s="74">
        <f t="shared" si="5"/>
        <v>1559.2504999999999</v>
      </c>
    </row>
    <row r="27" spans="1:17" ht="30" customHeight="1" x14ac:dyDescent="0.2">
      <c r="A27" s="57" t="s">
        <v>145</v>
      </c>
      <c r="B27" s="53"/>
      <c r="C27" s="25" t="s">
        <v>55</v>
      </c>
      <c r="D27" s="4"/>
      <c r="E27" s="4"/>
      <c r="F27" s="4"/>
      <c r="G27" s="51">
        <v>561.8849876999999</v>
      </c>
      <c r="H27" s="51">
        <f t="shared" si="4"/>
        <v>642.15427165714277</v>
      </c>
      <c r="I27" s="51"/>
      <c r="J27" s="51">
        <f t="shared" si="0"/>
        <v>124.86333059999998</v>
      </c>
      <c r="K27" s="51">
        <f t="shared" si="1"/>
        <v>142.70094925714284</v>
      </c>
      <c r="L27" s="51"/>
      <c r="M27" s="51">
        <f>G27*3.8</f>
        <v>2135.1629532599995</v>
      </c>
      <c r="N27" s="51">
        <f t="shared" si="3"/>
        <v>2440.1789420658079</v>
      </c>
      <c r="O27" s="51"/>
      <c r="P27" s="51">
        <v>1614.291242715</v>
      </c>
      <c r="Q27" s="70">
        <f t="shared" si="5"/>
        <v>1654.6485237828749</v>
      </c>
    </row>
    <row r="28" spans="1:17" ht="17" x14ac:dyDescent="0.2">
      <c r="A28" s="92" t="s">
        <v>275</v>
      </c>
      <c r="B28" s="52" t="s">
        <v>268</v>
      </c>
      <c r="C28" s="26" t="s">
        <v>55</v>
      </c>
      <c r="D28" s="49"/>
      <c r="E28" s="49"/>
      <c r="F28" s="49"/>
      <c r="G28" s="50">
        <v>641.10932864999984</v>
      </c>
      <c r="H28" s="50">
        <f t="shared" si="4"/>
        <v>732.69637559999978</v>
      </c>
      <c r="I28" s="50"/>
      <c r="J28" s="50">
        <f t="shared" si="0"/>
        <v>142.46873969999996</v>
      </c>
      <c r="K28" s="50">
        <f t="shared" si="1"/>
        <v>162.82141679999995</v>
      </c>
      <c r="L28" s="50"/>
      <c r="M28" s="50">
        <f>G28*3.8</f>
        <v>2436.2154488699994</v>
      </c>
      <c r="N28" s="50">
        <f t="shared" si="3"/>
        <v>2784.2379091447601</v>
      </c>
      <c r="O28" s="50"/>
      <c r="P28" s="50">
        <v>1775.7275785649999</v>
      </c>
      <c r="Q28" s="50">
        <f t="shared" si="5"/>
        <v>1820.1207680291247</v>
      </c>
    </row>
    <row r="29" spans="1:17" ht="20" customHeight="1" x14ac:dyDescent="0.2">
      <c r="A29" s="93"/>
      <c r="B29" s="52" t="s">
        <v>264</v>
      </c>
      <c r="C29" s="26" t="s">
        <v>55</v>
      </c>
      <c r="D29" s="49"/>
      <c r="E29" s="49"/>
      <c r="F29" s="49"/>
      <c r="G29" s="50">
        <v>810.09721741499993</v>
      </c>
      <c r="H29" s="50">
        <f t="shared" si="4"/>
        <v>925.82539133142848</v>
      </c>
      <c r="I29" s="50"/>
      <c r="J29" s="50">
        <f t="shared" si="0"/>
        <v>180.02160386999998</v>
      </c>
      <c r="K29" s="50">
        <f t="shared" si="1"/>
        <v>205.73897585142853</v>
      </c>
      <c r="L29" s="50"/>
      <c r="M29" s="50">
        <f>G29*3.8</f>
        <v>3078.3694261769997</v>
      </c>
      <c r="N29" s="50">
        <f t="shared" si="3"/>
        <v>3518.125976374417</v>
      </c>
      <c r="O29" s="50"/>
      <c r="P29" s="50">
        <v>1775.7275785649999</v>
      </c>
      <c r="Q29" s="50">
        <f t="shared" si="5"/>
        <v>1820.1207680291247</v>
      </c>
    </row>
    <row r="30" spans="1:17" ht="33" customHeight="1" x14ac:dyDescent="0.2">
      <c r="A30" s="71" t="s">
        <v>165</v>
      </c>
      <c r="B30" s="71"/>
      <c r="C30" s="72" t="s">
        <v>70</v>
      </c>
      <c r="D30" s="73"/>
      <c r="E30" s="73"/>
      <c r="F30" s="73"/>
      <c r="G30" s="74">
        <v>401.35525028999996</v>
      </c>
      <c r="H30" s="74">
        <f>G30+ (G30/35*4*1.25)</f>
        <v>458.69171461714279</v>
      </c>
      <c r="I30" s="74"/>
      <c r="J30" s="74">
        <f>G30/4.5</f>
        <v>89.190055619999995</v>
      </c>
      <c r="K30" s="74">
        <f>J30/7*8</f>
        <v>101.93149213714285</v>
      </c>
      <c r="L30" s="74"/>
      <c r="M30" s="74">
        <v>2001.25</v>
      </c>
      <c r="N30" s="74">
        <f>M30+(M30/151.67*1.25*17.3333)</f>
        <v>2287.1360241395796</v>
      </c>
      <c r="O30" s="74"/>
      <c r="P30" s="74">
        <v>1521.22</v>
      </c>
      <c r="Q30" s="75">
        <f t="shared" si="5"/>
        <v>1559.2504999999999</v>
      </c>
    </row>
    <row r="31" spans="1:17" ht="34" x14ac:dyDescent="0.2">
      <c r="A31" s="71" t="s">
        <v>116</v>
      </c>
      <c r="B31" s="71"/>
      <c r="C31" s="72" t="s">
        <v>70</v>
      </c>
      <c r="D31" s="73"/>
      <c r="E31" s="73"/>
      <c r="F31" s="73"/>
      <c r="G31" s="74">
        <v>405.35252522999991</v>
      </c>
      <c r="H31" s="74">
        <f t="shared" si="4"/>
        <v>463.26002883428561</v>
      </c>
      <c r="I31" s="74"/>
      <c r="J31" s="74">
        <f t="shared" si="0"/>
        <v>90.078338939999981</v>
      </c>
      <c r="K31" s="74">
        <f t="shared" si="1"/>
        <v>102.9466730742857</v>
      </c>
      <c r="L31" s="74"/>
      <c r="M31" s="74">
        <v>2001.25</v>
      </c>
      <c r="N31" s="74">
        <f t="shared" si="3"/>
        <v>2287.1360241395796</v>
      </c>
      <c r="O31" s="74"/>
      <c r="P31" s="74">
        <v>1521.22</v>
      </c>
      <c r="Q31" s="74">
        <f t="shared" si="5"/>
        <v>1559.2504999999999</v>
      </c>
    </row>
    <row r="32" spans="1:17" ht="17" x14ac:dyDescent="0.2">
      <c r="A32" s="96" t="s">
        <v>276</v>
      </c>
      <c r="B32" s="58" t="s">
        <v>268</v>
      </c>
      <c r="C32" s="59" t="s">
        <v>55</v>
      </c>
      <c r="D32" s="60"/>
      <c r="E32" s="60"/>
      <c r="F32" s="60"/>
      <c r="G32" s="61">
        <v>686.53197094499978</v>
      </c>
      <c r="H32" s="61">
        <f t="shared" si="4"/>
        <v>784.6079667942854</v>
      </c>
      <c r="I32" s="61"/>
      <c r="J32" s="61">
        <f t="shared" si="0"/>
        <v>152.56266020999996</v>
      </c>
      <c r="K32" s="61">
        <f t="shared" si="1"/>
        <v>174.35732595428567</v>
      </c>
      <c r="L32" s="61"/>
      <c r="M32" s="61">
        <f>G32*3.8</f>
        <v>2608.8214895909991</v>
      </c>
      <c r="N32" s="61">
        <f t="shared" si="3"/>
        <v>2981.5013663425625</v>
      </c>
      <c r="O32" s="61"/>
      <c r="P32" s="61">
        <v>1802.6370686249998</v>
      </c>
      <c r="Q32" s="61">
        <f t="shared" si="5"/>
        <v>1847.7029953406245</v>
      </c>
    </row>
    <row r="33" spans="1:17" ht="15" customHeight="1" x14ac:dyDescent="0.2">
      <c r="A33" s="97"/>
      <c r="B33" s="58" t="s">
        <v>264</v>
      </c>
      <c r="C33" s="59" t="s">
        <v>55</v>
      </c>
      <c r="D33" s="60"/>
      <c r="E33" s="60"/>
      <c r="F33" s="60"/>
      <c r="G33" s="61">
        <v>892.47404839499973</v>
      </c>
      <c r="H33" s="61">
        <f t="shared" si="4"/>
        <v>1019.9703410228568</v>
      </c>
      <c r="I33" s="61"/>
      <c r="J33" s="61">
        <f t="shared" si="0"/>
        <v>198.32756630999995</v>
      </c>
      <c r="K33" s="61">
        <f t="shared" si="1"/>
        <v>226.66007578285709</v>
      </c>
      <c r="L33" s="61"/>
      <c r="M33" s="61">
        <f>G33*3.8</f>
        <v>3391.401383900999</v>
      </c>
      <c r="N33" s="61">
        <f t="shared" si="3"/>
        <v>3875.8757163956516</v>
      </c>
      <c r="O33" s="61"/>
      <c r="P33" s="61">
        <v>1802.6370686249998</v>
      </c>
      <c r="Q33" s="61">
        <f t="shared" si="5"/>
        <v>1847.7029953406245</v>
      </c>
    </row>
    <row r="34" spans="1:17" ht="15" customHeight="1" x14ac:dyDescent="0.2">
      <c r="A34" s="71" t="s">
        <v>138</v>
      </c>
      <c r="B34" s="71"/>
      <c r="C34" s="72" t="s">
        <v>70</v>
      </c>
      <c r="D34" s="73"/>
      <c r="E34" s="73"/>
      <c r="F34" s="73"/>
      <c r="G34" s="74">
        <v>401.35525028999996</v>
      </c>
      <c r="H34" s="74">
        <f>G34+ (G34/35*4*1.25)</f>
        <v>458.69171461714279</v>
      </c>
      <c r="I34" s="74"/>
      <c r="J34" s="74">
        <f>G34/4.5</f>
        <v>89.190055619999995</v>
      </c>
      <c r="K34" s="74">
        <f>J34/7*8</f>
        <v>101.93149213714285</v>
      </c>
      <c r="L34" s="74"/>
      <c r="M34" s="74">
        <v>2001.25</v>
      </c>
      <c r="N34" s="74">
        <f>M34+(M34/151.67*1.25*17.3333)</f>
        <v>2287.1360241395796</v>
      </c>
      <c r="O34" s="74"/>
      <c r="P34" s="74">
        <v>1521.22</v>
      </c>
      <c r="Q34" s="74">
        <f t="shared" si="5"/>
        <v>1559.2504999999999</v>
      </c>
    </row>
    <row r="35" spans="1:17" ht="17" x14ac:dyDescent="0.2">
      <c r="A35" s="96" t="s">
        <v>277</v>
      </c>
      <c r="B35" s="58" t="s">
        <v>268</v>
      </c>
      <c r="C35" s="59" t="s">
        <v>55</v>
      </c>
      <c r="D35" s="60"/>
      <c r="E35" s="60"/>
      <c r="F35" s="60"/>
      <c r="G35" s="61">
        <v>641.10932864999984</v>
      </c>
      <c r="H35" s="61">
        <f t="shared" si="4"/>
        <v>732.69637559999978</v>
      </c>
      <c r="I35" s="61"/>
      <c r="J35" s="61">
        <f t="shared" si="0"/>
        <v>142.46873969999996</v>
      </c>
      <c r="K35" s="61">
        <f t="shared" si="1"/>
        <v>162.82141679999995</v>
      </c>
      <c r="L35" s="61"/>
      <c r="M35" s="61">
        <f>G35*3.8</f>
        <v>2436.2154488699994</v>
      </c>
      <c r="N35" s="61">
        <f t="shared" si="3"/>
        <v>2784.2379091447601</v>
      </c>
      <c r="O35" s="61"/>
      <c r="P35" s="61">
        <v>1721.9189006999998</v>
      </c>
      <c r="Q35" s="61">
        <f t="shared" si="5"/>
        <v>1764.9668732174996</v>
      </c>
    </row>
    <row r="36" spans="1:17" ht="13" customHeight="1" x14ac:dyDescent="0.2">
      <c r="A36" s="97"/>
      <c r="B36" s="58" t="s">
        <v>264</v>
      </c>
      <c r="C36" s="59" t="s">
        <v>55</v>
      </c>
      <c r="D36" s="60"/>
      <c r="E36" s="60"/>
      <c r="F36" s="60"/>
      <c r="G36" s="61">
        <v>810.09721741499993</v>
      </c>
      <c r="H36" s="61">
        <f t="shared" si="4"/>
        <v>925.82539133142848</v>
      </c>
      <c r="I36" s="61"/>
      <c r="J36" s="61">
        <f t="shared" si="0"/>
        <v>180.02160386999998</v>
      </c>
      <c r="K36" s="61">
        <f t="shared" si="1"/>
        <v>205.73897585142853</v>
      </c>
      <c r="L36" s="61"/>
      <c r="M36" s="61">
        <f>G36*3.8</f>
        <v>3078.3694261769997</v>
      </c>
      <c r="N36" s="61">
        <f t="shared" si="3"/>
        <v>3518.125976374417</v>
      </c>
      <c r="O36" s="61"/>
      <c r="P36" s="61">
        <v>1721.9189006999998</v>
      </c>
      <c r="Q36" s="61">
        <f t="shared" si="5"/>
        <v>1764.9668732174996</v>
      </c>
    </row>
    <row r="37" spans="1:17" ht="16" customHeight="1" x14ac:dyDescent="0.2">
      <c r="A37" s="71" t="s">
        <v>129</v>
      </c>
      <c r="B37" s="71"/>
      <c r="C37" s="72" t="s">
        <v>70</v>
      </c>
      <c r="D37" s="73"/>
      <c r="E37" s="73"/>
      <c r="F37" s="73"/>
      <c r="G37" s="74">
        <v>401.35525028999996</v>
      </c>
      <c r="H37" s="74">
        <f t="shared" si="4"/>
        <v>458.69171461714279</v>
      </c>
      <c r="I37" s="74"/>
      <c r="J37" s="74">
        <f t="shared" si="0"/>
        <v>89.190055619999995</v>
      </c>
      <c r="K37" s="74">
        <f t="shared" si="1"/>
        <v>101.93149213714285</v>
      </c>
      <c r="L37" s="74"/>
      <c r="M37" s="76">
        <v>2001.25</v>
      </c>
      <c r="N37" s="74">
        <f t="shared" si="3"/>
        <v>2287.1360241395796</v>
      </c>
      <c r="O37" s="74"/>
      <c r="P37" s="74">
        <v>1521.22</v>
      </c>
      <c r="Q37" s="74">
        <f t="shared" si="5"/>
        <v>1559.2504999999999</v>
      </c>
    </row>
    <row r="38" spans="1:17" ht="17" x14ac:dyDescent="0.2">
      <c r="A38" s="58" t="s">
        <v>172</v>
      </c>
      <c r="B38" s="58"/>
      <c r="C38" s="59" t="s">
        <v>46</v>
      </c>
      <c r="D38" s="60"/>
      <c r="E38" s="60"/>
      <c r="F38" s="60"/>
      <c r="G38" s="61">
        <v>802.71050057999992</v>
      </c>
      <c r="H38" s="61">
        <f t="shared" si="4"/>
        <v>917.38342923428559</v>
      </c>
      <c r="I38" s="61"/>
      <c r="J38" s="61">
        <f t="shared" si="0"/>
        <v>178.38011123999999</v>
      </c>
      <c r="K38" s="61">
        <f t="shared" si="1"/>
        <v>203.86298427428571</v>
      </c>
      <c r="L38" s="61"/>
      <c r="M38" s="61">
        <f>G38*3.8</f>
        <v>3050.2999022039994</v>
      </c>
      <c r="N38" s="61">
        <f t="shared" si="3"/>
        <v>3486.0466162449484</v>
      </c>
      <c r="O38" s="61"/>
      <c r="P38" s="61">
        <v>1990.9622900249997</v>
      </c>
      <c r="Q38" s="61">
        <f t="shared" si="5"/>
        <v>2040.7363472756244</v>
      </c>
    </row>
    <row r="39" spans="1:17" ht="34" x14ac:dyDescent="0.2">
      <c r="A39" s="71" t="s">
        <v>166</v>
      </c>
      <c r="B39" s="71"/>
      <c r="C39" s="72" t="s">
        <v>70</v>
      </c>
      <c r="D39" s="73"/>
      <c r="E39" s="73"/>
      <c r="F39" s="73"/>
      <c r="G39" s="74">
        <v>401.35525028999996</v>
      </c>
      <c r="H39" s="74">
        <f t="shared" si="4"/>
        <v>458.69171461714279</v>
      </c>
      <c r="I39" s="74"/>
      <c r="J39" s="74">
        <f t="shared" si="0"/>
        <v>89.190055619999995</v>
      </c>
      <c r="K39" s="74">
        <f t="shared" si="1"/>
        <v>101.93149213714285</v>
      </c>
      <c r="L39" s="74"/>
      <c r="M39" s="74">
        <v>2001.25</v>
      </c>
      <c r="N39" s="74">
        <f t="shared" si="3"/>
        <v>2287.1360241395796</v>
      </c>
      <c r="O39" s="74"/>
      <c r="P39" s="74">
        <v>1521.22</v>
      </c>
      <c r="Q39" s="74">
        <f t="shared" si="5"/>
        <v>1559.2504999999999</v>
      </c>
    </row>
    <row r="40" spans="1:17" ht="17" x14ac:dyDescent="0.2">
      <c r="A40" s="58" t="s">
        <v>180</v>
      </c>
      <c r="B40" s="58"/>
      <c r="C40" s="59" t="s">
        <v>55</v>
      </c>
      <c r="D40" s="60"/>
      <c r="E40" s="60"/>
      <c r="F40" s="60"/>
      <c r="G40" s="61">
        <v>641.10932864999984</v>
      </c>
      <c r="H40" s="61">
        <f t="shared" si="4"/>
        <v>732.69637559999978</v>
      </c>
      <c r="I40" s="61"/>
      <c r="J40" s="61">
        <f t="shared" ref="J40:J72" si="6">G40/4.5</f>
        <v>142.46873969999996</v>
      </c>
      <c r="K40" s="61">
        <f t="shared" ref="K40:K72" si="7">J40/7*8</f>
        <v>162.82141679999995</v>
      </c>
      <c r="L40" s="61"/>
      <c r="M40" s="61">
        <f>G40*3.8</f>
        <v>2436.2154488699994</v>
      </c>
      <c r="N40" s="61">
        <f t="shared" ref="N40:N72" si="8">M40+(M40/151.67*1.25*17.3333)</f>
        <v>2784.2379091447601</v>
      </c>
      <c r="O40" s="61"/>
      <c r="P40" s="61">
        <v>1721.9189006999998</v>
      </c>
      <c r="Q40" s="61">
        <f t="shared" si="5"/>
        <v>1764.9668732174996</v>
      </c>
    </row>
    <row r="41" spans="1:17" ht="16" customHeight="1" x14ac:dyDescent="0.2">
      <c r="A41" s="71" t="s">
        <v>181</v>
      </c>
      <c r="B41" s="71"/>
      <c r="C41" s="72" t="s">
        <v>70</v>
      </c>
      <c r="D41" s="73"/>
      <c r="E41" s="73"/>
      <c r="F41" s="73"/>
      <c r="G41" s="74">
        <v>401.35525028999996</v>
      </c>
      <c r="H41" s="74">
        <f t="shared" si="4"/>
        <v>458.69171461714279</v>
      </c>
      <c r="I41" s="74"/>
      <c r="J41" s="74">
        <f t="shared" si="6"/>
        <v>89.190055619999995</v>
      </c>
      <c r="K41" s="74">
        <f t="shared" si="7"/>
        <v>101.93149213714285</v>
      </c>
      <c r="L41" s="74"/>
      <c r="M41" s="76">
        <v>2001.25</v>
      </c>
      <c r="N41" s="74">
        <f t="shared" si="8"/>
        <v>2287.1360241395796</v>
      </c>
      <c r="O41" s="74"/>
      <c r="P41" s="74">
        <v>1521.22</v>
      </c>
      <c r="Q41" s="74">
        <f t="shared" si="5"/>
        <v>1559.2504999999999</v>
      </c>
    </row>
    <row r="42" spans="1:17" ht="17" x14ac:dyDescent="0.2">
      <c r="A42" s="58" t="s">
        <v>218</v>
      </c>
      <c r="B42" s="58"/>
      <c r="C42" s="59" t="s">
        <v>70</v>
      </c>
      <c r="D42" s="60"/>
      <c r="E42" s="60"/>
      <c r="F42" s="60"/>
      <c r="G42" s="61">
        <v>387.09584999999998</v>
      </c>
      <c r="H42" s="61">
        <f>G42+(G42/35*1.25*4)</f>
        <v>442.39525714285713</v>
      </c>
      <c r="I42" s="61"/>
      <c r="J42" s="61">
        <f t="shared" si="6"/>
        <v>86.021299999999997</v>
      </c>
      <c r="K42" s="61">
        <f t="shared" si="7"/>
        <v>98.310057142857133</v>
      </c>
      <c r="L42" s="61"/>
      <c r="M42" s="61">
        <f>G42*4.33</f>
        <v>1676.1250304999999</v>
      </c>
      <c r="N42" s="61">
        <f t="shared" si="8"/>
        <v>1915.5657405214745</v>
      </c>
      <c r="O42" s="61"/>
      <c r="P42" s="61">
        <v>1558.9735874999997</v>
      </c>
      <c r="Q42" s="61">
        <f t="shared" si="5"/>
        <v>1597.9479271874995</v>
      </c>
    </row>
    <row r="43" spans="1:17" ht="34" x14ac:dyDescent="0.2">
      <c r="A43" s="71" t="s">
        <v>174</v>
      </c>
      <c r="B43" s="71"/>
      <c r="C43" s="72" t="s">
        <v>70</v>
      </c>
      <c r="D43" s="73"/>
      <c r="E43" s="73"/>
      <c r="F43" s="73"/>
      <c r="G43" s="74">
        <v>401.35525028999996</v>
      </c>
      <c r="H43" s="74">
        <f t="shared" ref="H43:H85" si="9">G43+ (G43/35*4*1.25)</f>
        <v>458.69171461714279</v>
      </c>
      <c r="I43" s="74"/>
      <c r="J43" s="74">
        <f t="shared" si="6"/>
        <v>89.190055619999995</v>
      </c>
      <c r="K43" s="74">
        <f t="shared" si="7"/>
        <v>101.93149213714285</v>
      </c>
      <c r="L43" s="74"/>
      <c r="M43" s="76">
        <v>2001.25</v>
      </c>
      <c r="N43" s="74">
        <f t="shared" si="8"/>
        <v>2287.1360241395796</v>
      </c>
      <c r="O43" s="74"/>
      <c r="P43" s="74">
        <v>1521.22</v>
      </c>
      <c r="Q43" s="74">
        <f t="shared" si="5"/>
        <v>1559.2504999999999</v>
      </c>
    </row>
    <row r="44" spans="1:17" ht="34" x14ac:dyDescent="0.2">
      <c r="A44" s="77" t="s">
        <v>175</v>
      </c>
      <c r="B44" s="77"/>
      <c r="C44" s="78" t="s">
        <v>70</v>
      </c>
      <c r="D44" s="79"/>
      <c r="E44" s="79"/>
      <c r="F44" s="79"/>
      <c r="G44" s="80">
        <v>401.35525028999996</v>
      </c>
      <c r="H44" s="80">
        <f t="shared" si="9"/>
        <v>458.69171461714279</v>
      </c>
      <c r="I44" s="80"/>
      <c r="J44" s="80">
        <f t="shared" si="6"/>
        <v>89.190055619999995</v>
      </c>
      <c r="K44" s="80">
        <f t="shared" si="7"/>
        <v>101.93149213714285</v>
      </c>
      <c r="L44" s="80"/>
      <c r="M44" s="81">
        <v>2001.25</v>
      </c>
      <c r="N44" s="80">
        <f t="shared" si="8"/>
        <v>2287.1360241395796</v>
      </c>
      <c r="O44" s="80"/>
      <c r="P44" s="80">
        <v>1521.22</v>
      </c>
      <c r="Q44" s="80">
        <f t="shared" si="5"/>
        <v>1559.2504999999999</v>
      </c>
    </row>
    <row r="45" spans="1:17" ht="17" x14ac:dyDescent="0.2">
      <c r="A45" s="52" t="s">
        <v>133</v>
      </c>
      <c r="B45" s="52"/>
      <c r="C45" s="26" t="s">
        <v>55</v>
      </c>
      <c r="D45" s="49"/>
      <c r="E45" s="49"/>
      <c r="F45" s="49"/>
      <c r="G45" s="50">
        <v>784.3003708949999</v>
      </c>
      <c r="H45" s="50">
        <f t="shared" si="9"/>
        <v>896.34328102285701</v>
      </c>
      <c r="I45" s="50"/>
      <c r="J45" s="50">
        <f t="shared" si="6"/>
        <v>174.28897130999997</v>
      </c>
      <c r="K45" s="50">
        <f t="shared" si="7"/>
        <v>199.1873957828571</v>
      </c>
      <c r="L45" s="50"/>
      <c r="M45" s="50">
        <f t="shared" ref="M45:M52" si="10">G45*3.8</f>
        <v>2980.3414094009995</v>
      </c>
      <c r="N45" s="50">
        <f t="shared" si="8"/>
        <v>3406.0942919055351</v>
      </c>
      <c r="O45" s="50"/>
      <c r="P45" s="50">
        <v>1598.3124452099996</v>
      </c>
      <c r="Q45" s="50">
        <f t="shared" si="5"/>
        <v>1638.2702563402495</v>
      </c>
    </row>
    <row r="46" spans="1:17" ht="17" x14ac:dyDescent="0.2">
      <c r="A46" s="58" t="s">
        <v>177</v>
      </c>
      <c r="B46" s="58"/>
      <c r="C46" s="59" t="s">
        <v>30</v>
      </c>
      <c r="D46" s="60"/>
      <c r="E46" s="60"/>
      <c r="F46" s="60"/>
      <c r="G46" s="61">
        <v>943.34042243249974</v>
      </c>
      <c r="H46" s="61">
        <f t="shared" si="9"/>
        <v>1078.1033399228568</v>
      </c>
      <c r="I46" s="61"/>
      <c r="J46" s="61">
        <f t="shared" si="6"/>
        <v>209.63120498499995</v>
      </c>
      <c r="K46" s="61">
        <f t="shared" si="7"/>
        <v>239.5785199828571</v>
      </c>
      <c r="L46" s="61"/>
      <c r="M46" s="61">
        <f t="shared" si="10"/>
        <v>3584.693605243499</v>
      </c>
      <c r="N46" s="61">
        <f t="shared" si="8"/>
        <v>4096.7804522449424</v>
      </c>
      <c r="O46" s="61"/>
      <c r="P46" s="61">
        <v>2260.0159816049995</v>
      </c>
      <c r="Q46" s="61">
        <f t="shared" si="5"/>
        <v>2316.5163811451243</v>
      </c>
    </row>
    <row r="47" spans="1:17" ht="17" x14ac:dyDescent="0.2">
      <c r="A47" s="92" t="s">
        <v>278</v>
      </c>
      <c r="B47" s="52" t="s">
        <v>268</v>
      </c>
      <c r="C47" s="26" t="s">
        <v>30</v>
      </c>
      <c r="D47" s="49"/>
      <c r="E47" s="49"/>
      <c r="F47" s="49"/>
      <c r="G47" s="50">
        <v>1019.6865961424999</v>
      </c>
      <c r="H47" s="50">
        <f t="shared" si="9"/>
        <v>1165.3561098771427</v>
      </c>
      <c r="I47" s="50"/>
      <c r="J47" s="50">
        <f t="shared" si="6"/>
        <v>226.59702136499996</v>
      </c>
      <c r="K47" s="50">
        <f t="shared" si="7"/>
        <v>258.96802441714283</v>
      </c>
      <c r="L47" s="50"/>
      <c r="M47" s="50">
        <f t="shared" si="10"/>
        <v>3874.8090653414993</v>
      </c>
      <c r="N47" s="50">
        <f t="shared" si="8"/>
        <v>4428.3399875103842</v>
      </c>
      <c r="O47" s="50"/>
      <c r="P47" s="50">
        <v>2367.6333373349994</v>
      </c>
      <c r="Q47" s="50">
        <f t="shared" si="5"/>
        <v>2426.8241707683742</v>
      </c>
    </row>
    <row r="48" spans="1:17" ht="18" customHeight="1" x14ac:dyDescent="0.2">
      <c r="A48" s="93"/>
      <c r="B48" s="52" t="s">
        <v>264</v>
      </c>
      <c r="C48" s="26" t="s">
        <v>30</v>
      </c>
      <c r="D48" s="49"/>
      <c r="E48" s="49"/>
      <c r="F48" s="49"/>
      <c r="G48" s="50">
        <v>1317.7569929399997</v>
      </c>
      <c r="H48" s="50">
        <f t="shared" si="9"/>
        <v>1506.0079919314283</v>
      </c>
      <c r="I48" s="50"/>
      <c r="J48" s="50">
        <f t="shared" si="6"/>
        <v>292.83488731999995</v>
      </c>
      <c r="K48" s="50">
        <f t="shared" si="7"/>
        <v>334.66844265142851</v>
      </c>
      <c r="L48" s="50"/>
      <c r="M48" s="50">
        <f t="shared" si="10"/>
        <v>5007.476573171999</v>
      </c>
      <c r="N48" s="50">
        <f t="shared" si="8"/>
        <v>5722.8132719733621</v>
      </c>
      <c r="O48" s="50"/>
      <c r="P48" s="50">
        <v>2367.6333373349994</v>
      </c>
      <c r="Q48" s="50">
        <f t="shared" si="5"/>
        <v>2426.8241707683742</v>
      </c>
    </row>
    <row r="49" spans="1:17" ht="34" x14ac:dyDescent="0.2">
      <c r="A49" s="53" t="s">
        <v>102</v>
      </c>
      <c r="B49" s="53"/>
      <c r="C49" s="25" t="s">
        <v>30</v>
      </c>
      <c r="D49" s="4"/>
      <c r="E49" s="4"/>
      <c r="F49" s="4"/>
      <c r="G49" s="51">
        <v>720.76949538749989</v>
      </c>
      <c r="H49" s="51">
        <f t="shared" si="9"/>
        <v>823.73656615714276</v>
      </c>
      <c r="I49" s="51"/>
      <c r="J49" s="51">
        <f t="shared" si="6"/>
        <v>160.17099897499997</v>
      </c>
      <c r="K49" s="51">
        <f t="shared" si="7"/>
        <v>183.05257025714283</v>
      </c>
      <c r="L49" s="51"/>
      <c r="M49" s="51">
        <f t="shared" si="10"/>
        <v>2738.9240824724993</v>
      </c>
      <c r="N49" s="51">
        <f t="shared" si="8"/>
        <v>3130.1895997033344</v>
      </c>
      <c r="O49" s="51"/>
      <c r="P49" s="51">
        <v>2260.0159816049995</v>
      </c>
      <c r="Q49" s="61">
        <f t="shared" si="5"/>
        <v>2316.5163811451243</v>
      </c>
    </row>
    <row r="50" spans="1:17" ht="17" x14ac:dyDescent="0.2">
      <c r="A50" s="52" t="s">
        <v>141</v>
      </c>
      <c r="B50" s="52"/>
      <c r="C50" s="26" t="s">
        <v>30</v>
      </c>
      <c r="D50" s="49"/>
      <c r="E50" s="49"/>
      <c r="F50" s="49"/>
      <c r="G50" s="50">
        <v>943.34042243249974</v>
      </c>
      <c r="H50" s="50">
        <f t="shared" si="9"/>
        <v>1078.1033399228568</v>
      </c>
      <c r="I50" s="50"/>
      <c r="J50" s="50">
        <f t="shared" si="6"/>
        <v>209.63120498499995</v>
      </c>
      <c r="K50" s="50">
        <f t="shared" si="7"/>
        <v>239.5785199828571</v>
      </c>
      <c r="L50" s="50"/>
      <c r="M50" s="50">
        <f t="shared" si="10"/>
        <v>3584.693605243499</v>
      </c>
      <c r="N50" s="50">
        <f t="shared" si="8"/>
        <v>4096.7804522449424</v>
      </c>
      <c r="O50" s="50"/>
      <c r="P50" s="50">
        <v>2367.6333373349994</v>
      </c>
      <c r="Q50" s="61">
        <f t="shared" si="5"/>
        <v>2426.8241707683742</v>
      </c>
    </row>
    <row r="51" spans="1:17" ht="17" x14ac:dyDescent="0.2">
      <c r="A51" s="53" t="s">
        <v>153</v>
      </c>
      <c r="B51" s="53"/>
      <c r="C51" s="25" t="s">
        <v>17</v>
      </c>
      <c r="D51" s="4"/>
      <c r="E51" s="4"/>
      <c r="F51" s="4"/>
      <c r="G51" s="51">
        <v>863.85226295249981</v>
      </c>
      <c r="H51" s="51">
        <f t="shared" si="9"/>
        <v>987.25972908857125</v>
      </c>
      <c r="I51" s="51"/>
      <c r="J51" s="51">
        <f t="shared" si="6"/>
        <v>191.96716954499996</v>
      </c>
      <c r="K51" s="51">
        <f t="shared" si="7"/>
        <v>219.39105090857137</v>
      </c>
      <c r="L51" s="51"/>
      <c r="M51" s="51">
        <f t="shared" si="10"/>
        <v>3282.6385992194992</v>
      </c>
      <c r="N51" s="51">
        <f t="shared" si="8"/>
        <v>3751.5757624015009</v>
      </c>
      <c r="O51" s="51"/>
      <c r="P51" s="51">
        <v>2582.8680487949996</v>
      </c>
      <c r="Q51" s="50">
        <f t="shared" si="5"/>
        <v>2647.4397500148743</v>
      </c>
    </row>
    <row r="52" spans="1:17" ht="17" x14ac:dyDescent="0.2">
      <c r="A52" s="52" t="s">
        <v>154</v>
      </c>
      <c r="B52" s="52"/>
      <c r="C52" s="26" t="s">
        <v>30</v>
      </c>
      <c r="D52" s="49"/>
      <c r="E52" s="49"/>
      <c r="F52" s="49"/>
      <c r="G52" s="50">
        <v>738.35645469749977</v>
      </c>
      <c r="H52" s="50">
        <f t="shared" si="9"/>
        <v>843.83594822571399</v>
      </c>
      <c r="I52" s="50"/>
      <c r="J52" s="50">
        <f t="shared" si="6"/>
        <v>164.07921215499994</v>
      </c>
      <c r="K52" s="50">
        <f t="shared" si="7"/>
        <v>187.51909960571422</v>
      </c>
      <c r="L52" s="50"/>
      <c r="M52" s="50">
        <f t="shared" si="10"/>
        <v>2805.754527850499</v>
      </c>
      <c r="N52" s="50">
        <f t="shared" si="8"/>
        <v>3206.5670233801939</v>
      </c>
      <c r="O52" s="50"/>
      <c r="P52" s="50">
        <v>2313.2889422099997</v>
      </c>
      <c r="Q52" s="61">
        <f t="shared" si="5"/>
        <v>2371.1211657652493</v>
      </c>
    </row>
    <row r="53" spans="1:17" ht="17" x14ac:dyDescent="0.2">
      <c r="A53" s="71" t="s">
        <v>164</v>
      </c>
      <c r="B53" s="71"/>
      <c r="C53" s="72" t="s">
        <v>70</v>
      </c>
      <c r="D53" s="73"/>
      <c r="E53" s="73"/>
      <c r="F53" s="73"/>
      <c r="G53" s="74">
        <v>433.0346844149999</v>
      </c>
      <c r="H53" s="74">
        <f t="shared" si="9"/>
        <v>494.89678218857131</v>
      </c>
      <c r="I53" s="74"/>
      <c r="J53" s="74">
        <f t="shared" si="6"/>
        <v>96.229929869999978</v>
      </c>
      <c r="K53" s="74">
        <f t="shared" si="7"/>
        <v>109.97706270857141</v>
      </c>
      <c r="L53" s="74"/>
      <c r="M53" s="81">
        <v>2001.25</v>
      </c>
      <c r="N53" s="74">
        <f t="shared" si="8"/>
        <v>2287.1360241395796</v>
      </c>
      <c r="O53" s="74"/>
      <c r="P53" s="74">
        <v>1521.22</v>
      </c>
      <c r="Q53" s="74">
        <f t="shared" si="5"/>
        <v>1559.2504999999999</v>
      </c>
    </row>
    <row r="54" spans="1:17" ht="17" x14ac:dyDescent="0.2">
      <c r="A54" s="52" t="s">
        <v>155</v>
      </c>
      <c r="B54" s="52"/>
      <c r="C54" s="26" t="s">
        <v>46</v>
      </c>
      <c r="D54" s="49"/>
      <c r="E54" s="49"/>
      <c r="F54" s="49"/>
      <c r="G54" s="50">
        <v>801.64936831499983</v>
      </c>
      <c r="H54" s="50">
        <f t="shared" si="9"/>
        <v>916.17070664571406</v>
      </c>
      <c r="I54" s="50"/>
      <c r="J54" s="50">
        <f t="shared" si="6"/>
        <v>178.14430406999998</v>
      </c>
      <c r="K54" s="50">
        <f t="shared" si="7"/>
        <v>203.59349036571425</v>
      </c>
      <c r="L54" s="50"/>
      <c r="M54" s="50">
        <f t="shared" ref="M54:M73" si="11">G54*3.8</f>
        <v>3046.2675995969994</v>
      </c>
      <c r="N54" s="50">
        <f t="shared" si="8"/>
        <v>3481.4382841761408</v>
      </c>
      <c r="O54" s="50"/>
      <c r="P54" s="50">
        <v>1937.1536121599995</v>
      </c>
      <c r="Q54" s="50">
        <f t="shared" si="5"/>
        <v>1985.5824524639993</v>
      </c>
    </row>
    <row r="55" spans="1:17" ht="17" x14ac:dyDescent="0.2">
      <c r="A55" s="53" t="s">
        <v>111</v>
      </c>
      <c r="B55" s="53"/>
      <c r="C55" s="25" t="s">
        <v>30</v>
      </c>
      <c r="D55" s="4"/>
      <c r="E55" s="4"/>
      <c r="F55" s="4"/>
      <c r="G55" s="51">
        <v>1139.9593631174998</v>
      </c>
      <c r="H55" s="51">
        <f t="shared" si="9"/>
        <v>1302.8107007057142</v>
      </c>
      <c r="I55" s="51"/>
      <c r="J55" s="51">
        <f t="shared" si="6"/>
        <v>253.32430291499998</v>
      </c>
      <c r="K55" s="51">
        <f t="shared" si="7"/>
        <v>289.51348904571427</v>
      </c>
      <c r="L55" s="51"/>
      <c r="M55" s="51">
        <f t="shared" si="11"/>
        <v>4331.8455798464993</v>
      </c>
      <c r="N55" s="51">
        <f t="shared" si="8"/>
        <v>4950.6658721682616</v>
      </c>
      <c r="O55" s="51"/>
      <c r="P55" s="51">
        <v>2367.6333373349994</v>
      </c>
      <c r="Q55" s="61">
        <f t="shared" si="5"/>
        <v>2426.8241707683742</v>
      </c>
    </row>
    <row r="56" spans="1:17" ht="17" x14ac:dyDescent="0.2">
      <c r="A56" s="92" t="s">
        <v>279</v>
      </c>
      <c r="B56" s="52" t="s">
        <v>268</v>
      </c>
      <c r="C56" s="26" t="s">
        <v>46</v>
      </c>
      <c r="D56" s="49"/>
      <c r="E56" s="49"/>
      <c r="F56" s="49"/>
      <c r="G56" s="50">
        <v>802.71050057999992</v>
      </c>
      <c r="H56" s="50">
        <f t="shared" si="9"/>
        <v>917.38342923428559</v>
      </c>
      <c r="I56" s="50"/>
      <c r="J56" s="50">
        <f t="shared" si="6"/>
        <v>178.38011123999999</v>
      </c>
      <c r="K56" s="50">
        <f t="shared" si="7"/>
        <v>203.86298427428571</v>
      </c>
      <c r="L56" s="50"/>
      <c r="M56" s="50">
        <f t="shared" si="11"/>
        <v>3050.2999022039994</v>
      </c>
      <c r="N56" s="50">
        <f t="shared" si="8"/>
        <v>3486.0466162449484</v>
      </c>
      <c r="O56" s="50"/>
      <c r="P56" s="50">
        <v>1937.1536121599995</v>
      </c>
      <c r="Q56" s="50">
        <f t="shared" si="5"/>
        <v>1985.5824524639993</v>
      </c>
    </row>
    <row r="57" spans="1:17" ht="18" customHeight="1" x14ac:dyDescent="0.2">
      <c r="A57" s="93"/>
      <c r="B57" s="52" t="s">
        <v>264</v>
      </c>
      <c r="C57" s="26" t="s">
        <v>46</v>
      </c>
      <c r="D57" s="49"/>
      <c r="E57" s="49"/>
      <c r="F57" s="49"/>
      <c r="G57" s="50">
        <v>989.35827245999985</v>
      </c>
      <c r="H57" s="50">
        <f t="shared" si="9"/>
        <v>1130.6951685257141</v>
      </c>
      <c r="I57" s="50"/>
      <c r="J57" s="50">
        <f t="shared" si="6"/>
        <v>219.85739387999996</v>
      </c>
      <c r="K57" s="50">
        <f t="shared" si="7"/>
        <v>251.26559300571424</v>
      </c>
      <c r="L57" s="50"/>
      <c r="M57" s="50">
        <f t="shared" si="11"/>
        <v>3759.5614353479991</v>
      </c>
      <c r="N57" s="50">
        <f t="shared" si="8"/>
        <v>4296.6288038727362</v>
      </c>
      <c r="O57" s="50"/>
      <c r="P57" s="50">
        <v>1937.1536121599995</v>
      </c>
      <c r="Q57" s="50">
        <f t="shared" si="5"/>
        <v>1985.5824524639993</v>
      </c>
    </row>
    <row r="58" spans="1:17" ht="17" x14ac:dyDescent="0.2">
      <c r="A58" s="63" t="s">
        <v>254</v>
      </c>
      <c r="B58" s="63"/>
      <c r="C58" s="64" t="s">
        <v>55</v>
      </c>
      <c r="D58" s="65"/>
      <c r="E58" s="65"/>
      <c r="F58" s="65"/>
      <c r="G58" s="66">
        <v>1009.7240125499998</v>
      </c>
      <c r="H58" s="66">
        <f t="shared" si="9"/>
        <v>1153.9703000571426</v>
      </c>
      <c r="I58" s="66"/>
      <c r="J58" s="66">
        <f t="shared" si="6"/>
        <v>224.38311389999996</v>
      </c>
      <c r="K58" s="66">
        <f t="shared" si="7"/>
        <v>256.43784445714283</v>
      </c>
      <c r="L58" s="66"/>
      <c r="M58" s="66">
        <f t="shared" si="11"/>
        <v>3836.951247689999</v>
      </c>
      <c r="N58" s="66">
        <f t="shared" si="8"/>
        <v>4385.074039454892</v>
      </c>
      <c r="O58" s="66"/>
      <c r="P58" s="66">
        <v>2260.0159816049995</v>
      </c>
      <c r="Q58" s="66">
        <f t="shared" si="5"/>
        <v>2316.5163811451243</v>
      </c>
    </row>
    <row r="59" spans="1:17" ht="17" x14ac:dyDescent="0.2">
      <c r="A59" s="110" t="s">
        <v>280</v>
      </c>
      <c r="B59" s="52" t="s">
        <v>268</v>
      </c>
      <c r="C59" s="26" t="s">
        <v>17</v>
      </c>
      <c r="D59" s="49"/>
      <c r="E59" s="49"/>
      <c r="F59" s="49"/>
      <c r="G59" s="50">
        <v>1553.0590831049999</v>
      </c>
      <c r="H59" s="50">
        <f t="shared" si="9"/>
        <v>1774.9246664057141</v>
      </c>
      <c r="I59" s="50"/>
      <c r="J59" s="50">
        <f t="shared" si="6"/>
        <v>345.12424068999997</v>
      </c>
      <c r="K59" s="50">
        <f t="shared" si="7"/>
        <v>394.42770364571425</v>
      </c>
      <c r="L59" s="50"/>
      <c r="M59" s="50">
        <f t="shared" si="11"/>
        <v>5901.6245157989997</v>
      </c>
      <c r="N59" s="50">
        <f t="shared" si="8"/>
        <v>6744.6935820258313</v>
      </c>
      <c r="O59" s="50"/>
      <c r="P59" s="50">
        <v>2690.4957067799996</v>
      </c>
      <c r="Q59" s="50">
        <f t="shared" si="5"/>
        <v>2757.7580994494992</v>
      </c>
    </row>
    <row r="60" spans="1:17" ht="14" customHeight="1" x14ac:dyDescent="0.2">
      <c r="A60" s="111"/>
      <c r="B60" s="52" t="s">
        <v>264</v>
      </c>
      <c r="C60" s="26" t="s">
        <v>17</v>
      </c>
      <c r="D60" s="49"/>
      <c r="E60" s="49"/>
      <c r="F60" s="49"/>
      <c r="G60" s="50">
        <v>2070.7522449749999</v>
      </c>
      <c r="H60" s="50">
        <f t="shared" si="9"/>
        <v>2366.5739942571427</v>
      </c>
      <c r="I60" s="50"/>
      <c r="J60" s="50">
        <f t="shared" si="6"/>
        <v>460.16716554999999</v>
      </c>
      <c r="K60" s="50">
        <f t="shared" si="7"/>
        <v>525.9053320571428</v>
      </c>
      <c r="L60" s="50"/>
      <c r="M60" s="50">
        <f t="shared" si="11"/>
        <v>7868.8585309049995</v>
      </c>
      <c r="N60" s="50">
        <f t="shared" si="8"/>
        <v>8992.95431100106</v>
      </c>
      <c r="O60" s="50"/>
      <c r="P60" s="50">
        <v>2690.4957067799996</v>
      </c>
      <c r="Q60" s="50">
        <f t="shared" si="5"/>
        <v>2757.7580994494992</v>
      </c>
    </row>
    <row r="61" spans="1:17" ht="17" x14ac:dyDescent="0.2">
      <c r="A61" s="53" t="s">
        <v>130</v>
      </c>
      <c r="B61" s="53"/>
      <c r="C61" s="25" t="s">
        <v>46</v>
      </c>
      <c r="D61" s="4"/>
      <c r="E61" s="4"/>
      <c r="F61" s="4"/>
      <c r="G61" s="51">
        <v>888.25012384499985</v>
      </c>
      <c r="H61" s="51">
        <f t="shared" si="9"/>
        <v>1015.1429986799998</v>
      </c>
      <c r="I61" s="51"/>
      <c r="J61" s="51">
        <f t="shared" si="6"/>
        <v>197.38891640999998</v>
      </c>
      <c r="K61" s="51">
        <f t="shared" si="7"/>
        <v>225.58733303999998</v>
      </c>
      <c r="L61" s="51"/>
      <c r="M61" s="51">
        <f t="shared" si="11"/>
        <v>3375.3504706109993</v>
      </c>
      <c r="N61" s="51">
        <f t="shared" si="8"/>
        <v>3857.5318702965142</v>
      </c>
      <c r="O61" s="51"/>
      <c r="P61" s="51">
        <v>2044.7709678899996</v>
      </c>
      <c r="Q61" s="51">
        <f t="shared" si="5"/>
        <v>2095.8902420872496</v>
      </c>
    </row>
    <row r="62" spans="1:17" ht="17" x14ac:dyDescent="0.2">
      <c r="A62" s="52" t="s">
        <v>131</v>
      </c>
      <c r="B62" s="52"/>
      <c r="C62" s="26" t="s">
        <v>46</v>
      </c>
      <c r="D62" s="49"/>
      <c r="E62" s="49"/>
      <c r="F62" s="49"/>
      <c r="G62" s="50">
        <v>888.25012384499985</v>
      </c>
      <c r="H62" s="50">
        <f t="shared" si="9"/>
        <v>1015.1429986799998</v>
      </c>
      <c r="I62" s="50"/>
      <c r="J62" s="50">
        <f t="shared" si="6"/>
        <v>197.38891640999998</v>
      </c>
      <c r="K62" s="50">
        <f t="shared" si="7"/>
        <v>225.58733303999998</v>
      </c>
      <c r="L62" s="50"/>
      <c r="M62" s="50">
        <f t="shared" si="11"/>
        <v>3375.3504706109993</v>
      </c>
      <c r="N62" s="50">
        <f t="shared" si="8"/>
        <v>3857.5318702965142</v>
      </c>
      <c r="O62" s="50"/>
      <c r="P62" s="50">
        <v>2044.7709678899996</v>
      </c>
      <c r="Q62" s="50">
        <f t="shared" si="5"/>
        <v>2095.8902420872496</v>
      </c>
    </row>
    <row r="63" spans="1:17" ht="17" x14ac:dyDescent="0.2">
      <c r="A63" s="112" t="s">
        <v>281</v>
      </c>
      <c r="B63" s="63" t="s">
        <v>268</v>
      </c>
      <c r="C63" s="64" t="s">
        <v>30</v>
      </c>
      <c r="D63" s="65"/>
      <c r="E63" s="65"/>
      <c r="F63" s="65"/>
      <c r="G63" s="66">
        <v>793.79006078249972</v>
      </c>
      <c r="H63" s="66">
        <f t="shared" si="9"/>
        <v>907.18864089428541</v>
      </c>
      <c r="I63" s="66"/>
      <c r="J63" s="66">
        <f t="shared" si="6"/>
        <v>176.39779128499993</v>
      </c>
      <c r="K63" s="66">
        <f t="shared" si="7"/>
        <v>201.59747575428563</v>
      </c>
      <c r="L63" s="66"/>
      <c r="M63" s="66">
        <f t="shared" si="11"/>
        <v>3016.4022309734987</v>
      </c>
      <c r="N63" s="66">
        <f t="shared" si="8"/>
        <v>3447.3065362920602</v>
      </c>
      <c r="O63" s="66"/>
      <c r="P63" s="66">
        <v>2152.3986258749997</v>
      </c>
      <c r="Q63" s="66">
        <f t="shared" si="5"/>
        <v>2206.2085915218745</v>
      </c>
    </row>
    <row r="64" spans="1:17" ht="13" customHeight="1" x14ac:dyDescent="0.2">
      <c r="A64" s="113"/>
      <c r="B64" s="63" t="s">
        <v>264</v>
      </c>
      <c r="C64" s="64" t="s">
        <v>30</v>
      </c>
      <c r="D64" s="65"/>
      <c r="E64" s="65"/>
      <c r="F64" s="65"/>
      <c r="G64" s="66">
        <v>996.68277175499975</v>
      </c>
      <c r="H64" s="66">
        <f t="shared" si="9"/>
        <v>1139.0660248628569</v>
      </c>
      <c r="I64" s="66"/>
      <c r="J64" s="66">
        <f t="shared" si="6"/>
        <v>221.48506038999994</v>
      </c>
      <c r="K64" s="66">
        <f t="shared" si="7"/>
        <v>253.12578330285709</v>
      </c>
      <c r="L64" s="66"/>
      <c r="M64" s="66">
        <f t="shared" si="11"/>
        <v>3787.3945326689991</v>
      </c>
      <c r="N64" s="66">
        <f t="shared" si="8"/>
        <v>4328.4379629214518</v>
      </c>
      <c r="O64" s="66"/>
      <c r="P64" s="66">
        <v>2152.3986258749997</v>
      </c>
      <c r="Q64" s="66">
        <f t="shared" si="5"/>
        <v>2206.2085915218745</v>
      </c>
    </row>
    <row r="65" spans="1:17" ht="17" x14ac:dyDescent="0.2">
      <c r="A65" s="92" t="s">
        <v>282</v>
      </c>
      <c r="B65" s="52" t="s">
        <v>268</v>
      </c>
      <c r="C65" s="26" t="s">
        <v>30</v>
      </c>
      <c r="D65" s="49"/>
      <c r="E65" s="49"/>
      <c r="F65" s="49"/>
      <c r="G65" s="50">
        <v>1021.7778529049998</v>
      </c>
      <c r="H65" s="50">
        <f t="shared" si="9"/>
        <v>1167.7461176057141</v>
      </c>
      <c r="I65" s="50"/>
      <c r="J65" s="50">
        <f t="shared" si="6"/>
        <v>227.06174508999996</v>
      </c>
      <c r="K65" s="50">
        <f t="shared" si="7"/>
        <v>259.49913724571422</v>
      </c>
      <c r="L65" s="50"/>
      <c r="M65" s="50">
        <f t="shared" si="11"/>
        <v>3882.7558410389993</v>
      </c>
      <c r="N65" s="50">
        <f t="shared" si="8"/>
        <v>4437.4219897457415</v>
      </c>
      <c r="O65" s="50"/>
      <c r="P65" s="50">
        <v>2367.6333373349994</v>
      </c>
      <c r="Q65" s="50">
        <f t="shared" si="5"/>
        <v>2426.8241707683742</v>
      </c>
    </row>
    <row r="66" spans="1:17" ht="18" customHeight="1" x14ac:dyDescent="0.2">
      <c r="A66" s="93"/>
      <c r="B66" s="52" t="s">
        <v>264</v>
      </c>
      <c r="C66" s="26" t="s">
        <v>30</v>
      </c>
      <c r="D66" s="49"/>
      <c r="E66" s="49"/>
      <c r="F66" s="49"/>
      <c r="G66" s="50">
        <v>1165.0544442674995</v>
      </c>
      <c r="H66" s="50">
        <f t="shared" si="9"/>
        <v>1331.4907934485709</v>
      </c>
      <c r="I66" s="50"/>
      <c r="J66" s="50">
        <f t="shared" si="6"/>
        <v>258.90098761499991</v>
      </c>
      <c r="K66" s="50">
        <f t="shared" si="7"/>
        <v>295.88684298857135</v>
      </c>
      <c r="L66" s="50"/>
      <c r="M66" s="50">
        <f t="shared" si="11"/>
        <v>4427.2068882164976</v>
      </c>
      <c r="N66" s="50">
        <f t="shared" si="8"/>
        <v>5059.6498989925494</v>
      </c>
      <c r="O66" s="50"/>
      <c r="P66" s="50">
        <v>2367.6333373349994</v>
      </c>
      <c r="Q66" s="50">
        <f t="shared" si="5"/>
        <v>2426.8241707683742</v>
      </c>
    </row>
    <row r="67" spans="1:17" ht="17" x14ac:dyDescent="0.2">
      <c r="A67" s="112" t="s">
        <v>283</v>
      </c>
      <c r="B67" s="63" t="s">
        <v>268</v>
      </c>
      <c r="C67" s="64" t="s">
        <v>30</v>
      </c>
      <c r="D67" s="65"/>
      <c r="E67" s="65"/>
      <c r="F67" s="65"/>
      <c r="G67" s="66">
        <v>1131.5943360674996</v>
      </c>
      <c r="H67" s="66">
        <f t="shared" si="9"/>
        <v>1293.2506697914282</v>
      </c>
      <c r="I67" s="66"/>
      <c r="J67" s="66">
        <f t="shared" si="6"/>
        <v>251.46540801499992</v>
      </c>
      <c r="K67" s="66">
        <f t="shared" si="7"/>
        <v>287.38903773142846</v>
      </c>
      <c r="L67" s="66"/>
      <c r="M67" s="66">
        <f t="shared" si="11"/>
        <v>4300.0584770564983</v>
      </c>
      <c r="N67" s="66">
        <f t="shared" si="8"/>
        <v>4914.3378632268305</v>
      </c>
      <c r="O67" s="66"/>
      <c r="P67" s="66">
        <v>2367.6333373349994</v>
      </c>
      <c r="Q67" s="66">
        <f t="shared" si="5"/>
        <v>2426.8241707683742</v>
      </c>
    </row>
    <row r="68" spans="1:17" ht="34" x14ac:dyDescent="0.2">
      <c r="A68" s="113"/>
      <c r="B68" s="63" t="s">
        <v>264</v>
      </c>
      <c r="C68" s="64" t="s">
        <v>30</v>
      </c>
      <c r="D68" s="65"/>
      <c r="E68" s="65"/>
      <c r="F68" s="65"/>
      <c r="G68" s="66">
        <v>1457.8915985324998</v>
      </c>
      <c r="H68" s="66">
        <f t="shared" si="9"/>
        <v>1666.1618268942855</v>
      </c>
      <c r="I68" s="66"/>
      <c r="J68" s="66">
        <f t="shared" si="6"/>
        <v>323.97591078499994</v>
      </c>
      <c r="K68" s="66">
        <f t="shared" si="7"/>
        <v>370.25818375428565</v>
      </c>
      <c r="L68" s="66"/>
      <c r="M68" s="66">
        <f t="shared" si="11"/>
        <v>5539.9880744234988</v>
      </c>
      <c r="N68" s="66">
        <f t="shared" si="8"/>
        <v>6331.3960266421709</v>
      </c>
      <c r="O68" s="66"/>
      <c r="P68" s="66">
        <v>2367.6333373349994</v>
      </c>
      <c r="Q68" s="66">
        <f t="shared" si="5"/>
        <v>2426.8241707683742</v>
      </c>
    </row>
    <row r="69" spans="1:17" ht="19" customHeight="1" x14ac:dyDescent="0.2">
      <c r="A69" s="52" t="s">
        <v>126</v>
      </c>
      <c r="B69" s="52"/>
      <c r="C69" s="26" t="s">
        <v>17</v>
      </c>
      <c r="D69" s="49"/>
      <c r="E69" s="49"/>
      <c r="F69" s="49"/>
      <c r="G69" s="50">
        <v>1179.6932416049997</v>
      </c>
      <c r="H69" s="50">
        <f t="shared" si="9"/>
        <v>1348.2208475485711</v>
      </c>
      <c r="I69" s="50"/>
      <c r="J69" s="50">
        <f t="shared" si="6"/>
        <v>262.15405368999996</v>
      </c>
      <c r="K69" s="50">
        <f t="shared" si="7"/>
        <v>299.60463278857139</v>
      </c>
      <c r="L69" s="50"/>
      <c r="M69" s="50">
        <f t="shared" si="11"/>
        <v>4482.8343180989987</v>
      </c>
      <c r="N69" s="50">
        <f t="shared" si="8"/>
        <v>5123.2239146400534</v>
      </c>
      <c r="O69" s="50"/>
      <c r="P69" s="50">
        <v>2690.4957067799996</v>
      </c>
      <c r="Q69" s="50">
        <f t="shared" si="5"/>
        <v>2757.7580994494992</v>
      </c>
    </row>
    <row r="70" spans="1:17" ht="17" x14ac:dyDescent="0.2">
      <c r="A70" s="112" t="s">
        <v>284</v>
      </c>
      <c r="B70" s="63" t="s">
        <v>268</v>
      </c>
      <c r="C70" s="64" t="s">
        <v>62</v>
      </c>
      <c r="D70" s="65"/>
      <c r="E70" s="65"/>
      <c r="F70" s="65"/>
      <c r="G70" s="66">
        <v>641.10932864999984</v>
      </c>
      <c r="H70" s="66">
        <f t="shared" si="9"/>
        <v>732.69637559999978</v>
      </c>
      <c r="I70" s="66"/>
      <c r="J70" s="66">
        <f t="shared" si="6"/>
        <v>142.46873969999996</v>
      </c>
      <c r="K70" s="66">
        <f t="shared" si="7"/>
        <v>162.82141679999995</v>
      </c>
      <c r="L70" s="66"/>
      <c r="M70" s="66">
        <f t="shared" si="11"/>
        <v>2436.2154488699994</v>
      </c>
      <c r="N70" s="66">
        <f t="shared" si="8"/>
        <v>2784.2379091447601</v>
      </c>
      <c r="O70" s="66"/>
      <c r="P70" s="66">
        <v>1538.9611541549996</v>
      </c>
      <c r="Q70" s="66">
        <f t="shared" si="5"/>
        <v>1577.4351830088744</v>
      </c>
    </row>
    <row r="71" spans="1:17" ht="18" customHeight="1" x14ac:dyDescent="0.2">
      <c r="A71" s="113"/>
      <c r="B71" s="63" t="s">
        <v>264</v>
      </c>
      <c r="C71" s="64" t="s">
        <v>62</v>
      </c>
      <c r="D71" s="65"/>
      <c r="E71" s="65"/>
      <c r="F71" s="65"/>
      <c r="G71" s="66">
        <v>804.82246285499991</v>
      </c>
      <c r="H71" s="66">
        <f>G71+ (G71/35*4*1.25)</f>
        <v>919.79710040571422</v>
      </c>
      <c r="I71" s="66"/>
      <c r="J71" s="66">
        <f>G71/4.5</f>
        <v>178.84943618999998</v>
      </c>
      <c r="K71" s="66">
        <f>J71/7*8</f>
        <v>204.39935564571425</v>
      </c>
      <c r="L71" s="66"/>
      <c r="M71" s="66">
        <f>G71*3.8</f>
        <v>3058.3253588489997</v>
      </c>
      <c r="N71" s="66">
        <f>M71+(M71/151.67*1.25*17.3333)</f>
        <v>3495.2185392945175</v>
      </c>
      <c r="O71" s="66"/>
      <c r="P71" s="66">
        <v>1538.9611541549996</v>
      </c>
      <c r="Q71" s="66">
        <f t="shared" si="5"/>
        <v>1577.4351830088744</v>
      </c>
    </row>
    <row r="72" spans="1:17" ht="17" x14ac:dyDescent="0.2">
      <c r="A72" s="92" t="s">
        <v>285</v>
      </c>
      <c r="B72" s="52" t="s">
        <v>268</v>
      </c>
      <c r="C72" s="26" t="s">
        <v>55</v>
      </c>
      <c r="D72" s="49"/>
      <c r="E72" s="49"/>
      <c r="F72" s="49"/>
      <c r="G72" s="50">
        <v>801.64936831499983</v>
      </c>
      <c r="H72" s="50">
        <f t="shared" si="9"/>
        <v>916.17070664571406</v>
      </c>
      <c r="I72" s="50"/>
      <c r="J72" s="50">
        <f t="shared" si="6"/>
        <v>178.14430406999998</v>
      </c>
      <c r="K72" s="50">
        <f t="shared" si="7"/>
        <v>203.59349036571425</v>
      </c>
      <c r="L72" s="50"/>
      <c r="M72" s="50">
        <f t="shared" si="11"/>
        <v>3046.2675995969994</v>
      </c>
      <c r="N72" s="50">
        <f t="shared" si="8"/>
        <v>3481.4382841761408</v>
      </c>
      <c r="O72" s="50"/>
      <c r="P72" s="50">
        <v>1775.7275785649999</v>
      </c>
      <c r="Q72" s="50">
        <f t="shared" si="5"/>
        <v>1820.1207680291247</v>
      </c>
    </row>
    <row r="73" spans="1:17" ht="17" customHeight="1" x14ac:dyDescent="0.2">
      <c r="A73" s="93"/>
      <c r="B73" s="52" t="s">
        <v>264</v>
      </c>
      <c r="C73" s="26" t="s">
        <v>55</v>
      </c>
      <c r="D73" s="49"/>
      <c r="E73" s="49"/>
      <c r="F73" s="49"/>
      <c r="G73" s="50">
        <v>999.15389891999985</v>
      </c>
      <c r="H73" s="50">
        <f t="shared" si="9"/>
        <v>1141.8901701942855</v>
      </c>
      <c r="I73" s="50"/>
      <c r="J73" s="50">
        <f t="shared" ref="J73:J103" si="12">G73/4.5</f>
        <v>222.03419975999998</v>
      </c>
      <c r="K73" s="50">
        <f t="shared" ref="K73:K103" si="13">J73/7*8</f>
        <v>253.7533711542857</v>
      </c>
      <c r="L73" s="50"/>
      <c r="M73" s="50">
        <f t="shared" si="11"/>
        <v>3796.7848158959991</v>
      </c>
      <c r="N73" s="50">
        <f t="shared" ref="N73:N103" si="14">M73+(M73/151.67*1.25*17.3333)</f>
        <v>4339.1696831190011</v>
      </c>
      <c r="O73" s="50"/>
      <c r="P73" s="50">
        <v>1775.7275785649999</v>
      </c>
      <c r="Q73" s="50">
        <f t="shared" ref="Q73:Q129" si="15">P73*1.025</f>
        <v>1820.1207680291247</v>
      </c>
    </row>
    <row r="74" spans="1:17" ht="16" customHeight="1" x14ac:dyDescent="0.2">
      <c r="A74" s="71" t="s">
        <v>108</v>
      </c>
      <c r="B74" s="71"/>
      <c r="C74" s="72" t="s">
        <v>55</v>
      </c>
      <c r="D74" s="73"/>
      <c r="E74" s="73"/>
      <c r="F74" s="73"/>
      <c r="G74" s="74">
        <v>479.51845897499993</v>
      </c>
      <c r="H74" s="74">
        <f t="shared" si="9"/>
        <v>548.02109597142851</v>
      </c>
      <c r="I74" s="74"/>
      <c r="J74" s="74">
        <f t="shared" si="12"/>
        <v>106.55965754999998</v>
      </c>
      <c r="K74" s="74">
        <f t="shared" si="13"/>
        <v>121.78246577142855</v>
      </c>
      <c r="L74" s="74"/>
      <c r="M74" s="81">
        <v>2001.25</v>
      </c>
      <c r="N74" s="74">
        <f t="shared" si="14"/>
        <v>2287.1360241395796</v>
      </c>
      <c r="O74" s="74"/>
      <c r="P74" s="74">
        <v>1614.291242715</v>
      </c>
      <c r="Q74" s="74">
        <f t="shared" si="15"/>
        <v>1654.6485237828749</v>
      </c>
    </row>
    <row r="75" spans="1:17" ht="17" x14ac:dyDescent="0.2">
      <c r="A75" s="52" t="s">
        <v>162</v>
      </c>
      <c r="B75" s="52"/>
      <c r="C75" s="26" t="s">
        <v>55</v>
      </c>
      <c r="D75" s="49"/>
      <c r="E75" s="49"/>
      <c r="F75" s="49"/>
      <c r="G75" s="50">
        <v>577.72985588999984</v>
      </c>
      <c r="H75" s="50">
        <f t="shared" si="9"/>
        <v>660.26269244571404</v>
      </c>
      <c r="I75" s="50"/>
      <c r="J75" s="50">
        <f t="shared" si="12"/>
        <v>128.38441241999996</v>
      </c>
      <c r="K75" s="50">
        <f t="shared" si="13"/>
        <v>146.72504276571425</v>
      </c>
      <c r="L75" s="50"/>
      <c r="M75" s="50">
        <f>G75*3.8</f>
        <v>2195.3734523819994</v>
      </c>
      <c r="N75" s="50">
        <f t="shared" si="14"/>
        <v>2508.9907354815982</v>
      </c>
      <c r="O75" s="50"/>
      <c r="P75" s="50">
        <v>1829.5362564299996</v>
      </c>
      <c r="Q75" s="50">
        <f t="shared" si="15"/>
        <v>1875.2746628407494</v>
      </c>
    </row>
    <row r="76" spans="1:17" ht="17" x14ac:dyDescent="0.2">
      <c r="A76" s="112" t="s">
        <v>286</v>
      </c>
      <c r="B76" s="63" t="s">
        <v>268</v>
      </c>
      <c r="C76" s="64" t="s">
        <v>55</v>
      </c>
      <c r="D76" s="65"/>
      <c r="E76" s="65"/>
      <c r="F76" s="65"/>
      <c r="G76" s="66">
        <v>673.83959278499992</v>
      </c>
      <c r="H76" s="66">
        <f t="shared" si="9"/>
        <v>770.10239175428569</v>
      </c>
      <c r="I76" s="66"/>
      <c r="J76" s="66">
        <f t="shared" si="12"/>
        <v>149.74213172999998</v>
      </c>
      <c r="K76" s="66">
        <f t="shared" si="13"/>
        <v>171.1338648342857</v>
      </c>
      <c r="L76" s="66"/>
      <c r="M76" s="66">
        <f>G76*3.8</f>
        <v>2560.5904525829997</v>
      </c>
      <c r="N76" s="66">
        <f t="shared" si="14"/>
        <v>2926.3803458690559</v>
      </c>
      <c r="O76" s="66"/>
      <c r="P76" s="66">
        <v>1937.1536121599995</v>
      </c>
      <c r="Q76" s="66">
        <f t="shared" si="15"/>
        <v>1985.5824524639993</v>
      </c>
    </row>
    <row r="77" spans="1:17" ht="16" customHeight="1" x14ac:dyDescent="0.2">
      <c r="A77" s="113"/>
      <c r="B77" s="63" t="s">
        <v>264</v>
      </c>
      <c r="C77" s="64" t="s">
        <v>55</v>
      </c>
      <c r="D77" s="65"/>
      <c r="E77" s="65"/>
      <c r="F77" s="65"/>
      <c r="G77" s="66">
        <v>810.09721741499993</v>
      </c>
      <c r="H77" s="66">
        <f t="shared" si="9"/>
        <v>925.82539133142848</v>
      </c>
      <c r="I77" s="66"/>
      <c r="J77" s="66">
        <f t="shared" si="12"/>
        <v>180.02160386999998</v>
      </c>
      <c r="K77" s="66">
        <f t="shared" si="13"/>
        <v>205.73897585142853</v>
      </c>
      <c r="L77" s="66"/>
      <c r="M77" s="66">
        <f>G77*3.8</f>
        <v>3078.3694261769997</v>
      </c>
      <c r="N77" s="66">
        <f t="shared" si="14"/>
        <v>3518.125976374417</v>
      </c>
      <c r="O77" s="66"/>
      <c r="P77" s="66">
        <v>1937.1536121599995</v>
      </c>
      <c r="Q77" s="66">
        <f t="shared" si="15"/>
        <v>1985.5824524639993</v>
      </c>
    </row>
    <row r="78" spans="1:17" ht="34" x14ac:dyDescent="0.2">
      <c r="A78" s="52" t="s">
        <v>209</v>
      </c>
      <c r="B78" s="52"/>
      <c r="C78" s="26" t="s">
        <v>12</v>
      </c>
      <c r="D78" s="49"/>
      <c r="E78" s="49"/>
      <c r="F78" s="49"/>
      <c r="G78" s="50">
        <v>705.24869999999999</v>
      </c>
      <c r="H78" s="50">
        <f t="shared" si="9"/>
        <v>805.99851428571424</v>
      </c>
      <c r="I78" s="50"/>
      <c r="J78" s="50">
        <f t="shared" si="12"/>
        <v>156.72193333333334</v>
      </c>
      <c r="K78" s="50">
        <f t="shared" si="13"/>
        <v>179.11078095238096</v>
      </c>
      <c r="L78" s="50"/>
      <c r="M78" s="50">
        <f>G78*4.33</f>
        <v>3053.7268709999998</v>
      </c>
      <c r="N78" s="50">
        <f t="shared" si="14"/>
        <v>3489.9631403108747</v>
      </c>
      <c r="O78" s="50"/>
      <c r="P78" s="50">
        <v>2651.3156249999993</v>
      </c>
      <c r="Q78" s="50">
        <f t="shared" si="15"/>
        <v>2717.598515624999</v>
      </c>
    </row>
    <row r="79" spans="1:17" ht="19" customHeight="1" x14ac:dyDescent="0.2">
      <c r="A79" s="57" t="s">
        <v>132</v>
      </c>
      <c r="B79" s="53"/>
      <c r="C79" s="25" t="s">
        <v>55</v>
      </c>
      <c r="D79" s="4"/>
      <c r="E79" s="4"/>
      <c r="F79" s="4"/>
      <c r="G79" s="51">
        <v>791.0792546849998</v>
      </c>
      <c r="H79" s="51">
        <f t="shared" si="9"/>
        <v>904.09057678285694</v>
      </c>
      <c r="I79" s="51"/>
      <c r="J79" s="51">
        <f t="shared" si="12"/>
        <v>175.79538992999994</v>
      </c>
      <c r="K79" s="51">
        <f t="shared" si="13"/>
        <v>200.90901706285709</v>
      </c>
      <c r="L79" s="51"/>
      <c r="M79" s="51">
        <f t="shared" ref="M79:M85" si="16">G79*3.8</f>
        <v>3006.101167802999</v>
      </c>
      <c r="N79" s="51">
        <f t="shared" si="14"/>
        <v>3435.5339278402489</v>
      </c>
      <c r="O79" s="51"/>
      <c r="P79" s="51">
        <v>1775.7275785649999</v>
      </c>
      <c r="Q79" s="51">
        <f t="shared" si="15"/>
        <v>1820.1207680291247</v>
      </c>
    </row>
    <row r="80" spans="1:17" ht="17" x14ac:dyDescent="0.2">
      <c r="A80" s="52" t="s">
        <v>144</v>
      </c>
      <c r="B80" s="52"/>
      <c r="C80" s="26" t="s">
        <v>46</v>
      </c>
      <c r="D80" s="49"/>
      <c r="E80" s="49"/>
      <c r="F80" s="49"/>
      <c r="G80" s="50">
        <v>866.0693688299998</v>
      </c>
      <c r="H80" s="50">
        <f t="shared" si="9"/>
        <v>989.79356437714262</v>
      </c>
      <c r="I80" s="50"/>
      <c r="J80" s="50">
        <f t="shared" si="12"/>
        <v>192.45985973999996</v>
      </c>
      <c r="K80" s="50">
        <f t="shared" si="13"/>
        <v>219.95412541714282</v>
      </c>
      <c r="L80" s="50"/>
      <c r="M80" s="50">
        <f t="shared" si="16"/>
        <v>3291.063601553999</v>
      </c>
      <c r="N80" s="50">
        <f t="shared" si="14"/>
        <v>3761.2043077320168</v>
      </c>
      <c r="O80" s="50"/>
      <c r="P80" s="50">
        <v>1937.1536121599995</v>
      </c>
      <c r="Q80" s="50">
        <f t="shared" si="15"/>
        <v>1985.5824524639993</v>
      </c>
    </row>
    <row r="81" spans="1:17" ht="34" x14ac:dyDescent="0.2">
      <c r="A81" s="53" t="s">
        <v>101</v>
      </c>
      <c r="B81" s="53"/>
      <c r="C81" s="25" t="s">
        <v>30</v>
      </c>
      <c r="D81" s="4"/>
      <c r="E81" s="4"/>
      <c r="F81" s="4"/>
      <c r="G81" s="51">
        <v>724.83979513499992</v>
      </c>
      <c r="H81" s="51">
        <f t="shared" si="9"/>
        <v>828.38833729714281</v>
      </c>
      <c r="I81" s="51"/>
      <c r="J81" s="51">
        <f t="shared" si="12"/>
        <v>161.07551002999998</v>
      </c>
      <c r="K81" s="51">
        <f t="shared" si="13"/>
        <v>184.08629717714282</v>
      </c>
      <c r="L81" s="51"/>
      <c r="M81" s="51">
        <f t="shared" si="16"/>
        <v>2754.3912215129994</v>
      </c>
      <c r="N81" s="51">
        <f t="shared" si="14"/>
        <v>3147.8662772248349</v>
      </c>
      <c r="O81" s="51"/>
      <c r="P81" s="51">
        <v>2313.2889422099997</v>
      </c>
      <c r="Q81" s="51">
        <f t="shared" si="15"/>
        <v>2371.1211657652493</v>
      </c>
    </row>
    <row r="82" spans="1:17" ht="30" customHeight="1" x14ac:dyDescent="0.2">
      <c r="A82" s="52" t="s">
        <v>170</v>
      </c>
      <c r="B82" s="52"/>
      <c r="C82" s="26" t="s">
        <v>17</v>
      </c>
      <c r="D82" s="49"/>
      <c r="E82" s="49"/>
      <c r="F82" s="49"/>
      <c r="G82" s="50">
        <v>943.34042243249974</v>
      </c>
      <c r="H82" s="50">
        <f t="shared" si="9"/>
        <v>1078.1033399228568</v>
      </c>
      <c r="I82" s="50"/>
      <c r="J82" s="50">
        <f t="shared" si="12"/>
        <v>209.63120498499995</v>
      </c>
      <c r="K82" s="50">
        <f t="shared" si="13"/>
        <v>239.5785199828571</v>
      </c>
      <c r="L82" s="50"/>
      <c r="M82" s="50">
        <f t="shared" si="16"/>
        <v>3584.693605243499</v>
      </c>
      <c r="N82" s="50">
        <f t="shared" si="14"/>
        <v>4096.7804522449424</v>
      </c>
      <c r="O82" s="50"/>
      <c r="P82" s="50">
        <v>2690.4957067799996</v>
      </c>
      <c r="Q82" s="50">
        <f t="shared" si="15"/>
        <v>2757.7580994494992</v>
      </c>
    </row>
    <row r="83" spans="1:17" ht="17" x14ac:dyDescent="0.2">
      <c r="A83" s="53" t="s">
        <v>287</v>
      </c>
      <c r="B83" s="53" t="s">
        <v>268</v>
      </c>
      <c r="C83" s="25" t="s">
        <v>55</v>
      </c>
      <c r="D83" s="4"/>
      <c r="E83" s="4"/>
      <c r="F83" s="4"/>
      <c r="G83" s="51">
        <v>836.58431501999985</v>
      </c>
      <c r="H83" s="51">
        <f t="shared" si="9"/>
        <v>956.09636002285697</v>
      </c>
      <c r="I83" s="51"/>
      <c r="J83" s="51">
        <f t="shared" si="12"/>
        <v>185.90762555999996</v>
      </c>
      <c r="K83" s="51">
        <f t="shared" si="13"/>
        <v>212.46585778285709</v>
      </c>
      <c r="L83" s="51"/>
      <c r="M83" s="51">
        <f t="shared" si="16"/>
        <v>3179.0203970759994</v>
      </c>
      <c r="N83" s="51">
        <f t="shared" si="14"/>
        <v>3633.1553137424253</v>
      </c>
      <c r="O83" s="51"/>
      <c r="P83" s="51">
        <v>2215.6956805949994</v>
      </c>
      <c r="Q83" s="51">
        <f t="shared" si="15"/>
        <v>2271.0880726098744</v>
      </c>
    </row>
    <row r="84" spans="1:17" ht="34" x14ac:dyDescent="0.2">
      <c r="A84" s="52" t="s">
        <v>98</v>
      </c>
      <c r="B84" s="52"/>
      <c r="C84" s="26" t="s">
        <v>17</v>
      </c>
      <c r="D84" s="49"/>
      <c r="E84" s="49"/>
      <c r="F84" s="49"/>
      <c r="G84" s="50">
        <v>787.51629049499979</v>
      </c>
      <c r="H84" s="50">
        <f t="shared" si="9"/>
        <v>900.01861770857113</v>
      </c>
      <c r="I84" s="50"/>
      <c r="J84" s="50">
        <f t="shared" si="12"/>
        <v>175.00362010999996</v>
      </c>
      <c r="K84" s="50">
        <f t="shared" si="13"/>
        <v>200.00413726857138</v>
      </c>
      <c r="L84" s="50"/>
      <c r="M84" s="50">
        <f t="shared" si="16"/>
        <v>2992.5619038809991</v>
      </c>
      <c r="N84" s="50">
        <f t="shared" si="14"/>
        <v>3420.0605295859882</v>
      </c>
      <c r="O84" s="50"/>
      <c r="P84" s="50">
        <v>2690.4957067799996</v>
      </c>
      <c r="Q84" s="50">
        <f t="shared" si="15"/>
        <v>2757.7580994494992</v>
      </c>
    </row>
    <row r="85" spans="1:17" ht="34" x14ac:dyDescent="0.2">
      <c r="A85" s="53" t="s">
        <v>158</v>
      </c>
      <c r="B85" s="53"/>
      <c r="C85" s="25" t="s">
        <v>46</v>
      </c>
      <c r="D85" s="4"/>
      <c r="E85" s="4"/>
      <c r="F85" s="4"/>
      <c r="G85" s="51">
        <v>669.61566823499993</v>
      </c>
      <c r="H85" s="51">
        <f t="shared" si="9"/>
        <v>765.27504941142854</v>
      </c>
      <c r="I85" s="51"/>
      <c r="J85" s="51">
        <f t="shared" si="12"/>
        <v>148.80348182999998</v>
      </c>
      <c r="K85" s="51">
        <f t="shared" si="13"/>
        <v>170.06112209142856</v>
      </c>
      <c r="L85" s="51"/>
      <c r="M85" s="51">
        <f t="shared" si="16"/>
        <v>2544.5395392929995</v>
      </c>
      <c r="N85" s="51">
        <f t="shared" si="14"/>
        <v>2908.036499769918</v>
      </c>
      <c r="O85" s="51"/>
      <c r="P85" s="51">
        <v>1917.9708133499996</v>
      </c>
      <c r="Q85" s="51">
        <f t="shared" si="15"/>
        <v>1965.9200836837495</v>
      </c>
    </row>
    <row r="86" spans="1:17" ht="34" x14ac:dyDescent="0.2">
      <c r="A86" s="52" t="s">
        <v>214</v>
      </c>
      <c r="B86" s="52"/>
      <c r="C86" s="26" t="s">
        <v>46</v>
      </c>
      <c r="D86" s="49"/>
      <c r="E86" s="49"/>
      <c r="F86" s="49"/>
      <c r="G86" s="50">
        <v>466.63154999999995</v>
      </c>
      <c r="H86" s="50">
        <f>G86+(G86/35*1.25*4)</f>
        <v>533.29319999999996</v>
      </c>
      <c r="I86" s="50"/>
      <c r="J86" s="50">
        <f t="shared" si="12"/>
        <v>103.69589999999999</v>
      </c>
      <c r="K86" s="50">
        <f t="shared" si="13"/>
        <v>118.50959999999999</v>
      </c>
      <c r="L86" s="50"/>
      <c r="M86" s="50">
        <f>G86*4.33</f>
        <v>2020.5146114999998</v>
      </c>
      <c r="N86" s="50">
        <f t="shared" si="14"/>
        <v>2309.1526572202556</v>
      </c>
      <c r="O86" s="50"/>
      <c r="P86" s="50">
        <v>1749.8657999999998</v>
      </c>
      <c r="Q86" s="50">
        <f t="shared" si="15"/>
        <v>1793.6124449999998</v>
      </c>
    </row>
    <row r="87" spans="1:17" ht="29" customHeight="1" x14ac:dyDescent="0.2">
      <c r="A87" s="53" t="s">
        <v>210</v>
      </c>
      <c r="B87" s="53"/>
      <c r="C87" s="25" t="s">
        <v>17</v>
      </c>
      <c r="D87" s="4"/>
      <c r="E87" s="4"/>
      <c r="F87" s="4"/>
      <c r="G87" s="51">
        <v>530.26814999999999</v>
      </c>
      <c r="H87" s="51">
        <f>G87+(G87/35*1.25*4)</f>
        <v>606.02074285714286</v>
      </c>
      <c r="I87" s="51"/>
      <c r="J87" s="51">
        <f t="shared" si="12"/>
        <v>117.83736666666667</v>
      </c>
      <c r="K87" s="51">
        <f t="shared" si="13"/>
        <v>134.67127619047619</v>
      </c>
      <c r="L87" s="51">
        <f>K87/7*8</f>
        <v>153.91002993197279</v>
      </c>
      <c r="M87" s="51">
        <f>G87*4.33</f>
        <v>2296.0610895</v>
      </c>
      <c r="N87" s="51">
        <f t="shared" si="14"/>
        <v>2624.0619769747013</v>
      </c>
      <c r="O87" s="51"/>
      <c r="P87" s="51">
        <v>1961.9735624999996</v>
      </c>
      <c r="Q87" s="51">
        <f t="shared" si="15"/>
        <v>2011.0229015624993</v>
      </c>
    </row>
    <row r="88" spans="1:17" ht="17" x14ac:dyDescent="0.2">
      <c r="A88" s="92" t="s">
        <v>288</v>
      </c>
      <c r="B88" s="52" t="s">
        <v>268</v>
      </c>
      <c r="C88" s="26" t="s">
        <v>55</v>
      </c>
      <c r="D88" s="49"/>
      <c r="E88" s="49"/>
      <c r="F88" s="49"/>
      <c r="G88" s="50">
        <v>641.10932864999984</v>
      </c>
      <c r="H88" s="50">
        <f t="shared" ref="H88:H93" si="17">G88+ (G88/35*4*1.25)</f>
        <v>732.69637559999978</v>
      </c>
      <c r="I88" s="50"/>
      <c r="J88" s="50">
        <f t="shared" si="12"/>
        <v>142.46873969999996</v>
      </c>
      <c r="K88" s="50">
        <f t="shared" si="13"/>
        <v>162.82141679999995</v>
      </c>
      <c r="L88" s="50"/>
      <c r="M88" s="50">
        <f t="shared" ref="M88:M93" si="18">G88*3.8</f>
        <v>2436.2154488699994</v>
      </c>
      <c r="N88" s="50">
        <f t="shared" si="14"/>
        <v>2784.2379091447601</v>
      </c>
      <c r="O88" s="50"/>
      <c r="P88" s="50">
        <v>1614.291242715</v>
      </c>
      <c r="Q88" s="50">
        <f t="shared" si="15"/>
        <v>1654.6485237828749</v>
      </c>
    </row>
    <row r="89" spans="1:17" ht="17" customHeight="1" x14ac:dyDescent="0.2">
      <c r="A89" s="93"/>
      <c r="B89" s="52" t="s">
        <v>264</v>
      </c>
      <c r="C89" s="26" t="s">
        <v>55</v>
      </c>
      <c r="D89" s="49"/>
      <c r="E89" s="49"/>
      <c r="F89" s="49"/>
      <c r="G89" s="50">
        <v>804.82246285499991</v>
      </c>
      <c r="H89" s="50">
        <f t="shared" si="17"/>
        <v>919.79710040571422</v>
      </c>
      <c r="I89" s="50"/>
      <c r="J89" s="50">
        <f t="shared" si="12"/>
        <v>178.84943618999998</v>
      </c>
      <c r="K89" s="50">
        <f t="shared" si="13"/>
        <v>204.39935564571425</v>
      </c>
      <c r="L89" s="50"/>
      <c r="M89" s="50">
        <f t="shared" si="18"/>
        <v>3058.3253588489997</v>
      </c>
      <c r="N89" s="50">
        <f t="shared" si="14"/>
        <v>3495.2185392945175</v>
      </c>
      <c r="O89" s="50"/>
      <c r="P89" s="50">
        <v>1614.291242715</v>
      </c>
      <c r="Q89" s="50">
        <f t="shared" si="15"/>
        <v>1654.6485237828749</v>
      </c>
    </row>
    <row r="90" spans="1:17" ht="17" x14ac:dyDescent="0.2">
      <c r="A90" s="112" t="s">
        <v>289</v>
      </c>
      <c r="B90" s="63" t="s">
        <v>268</v>
      </c>
      <c r="C90" s="64" t="s">
        <v>17</v>
      </c>
      <c r="D90" s="65"/>
      <c r="E90" s="65"/>
      <c r="F90" s="65"/>
      <c r="G90" s="66">
        <v>1531.1059877249997</v>
      </c>
      <c r="H90" s="66">
        <f t="shared" si="17"/>
        <v>1749.8354145428568</v>
      </c>
      <c r="I90" s="66"/>
      <c r="J90" s="66">
        <f t="shared" si="12"/>
        <v>340.24577504999996</v>
      </c>
      <c r="K90" s="66">
        <f t="shared" si="13"/>
        <v>388.85231434285708</v>
      </c>
      <c r="L90" s="66"/>
      <c r="M90" s="66">
        <f t="shared" si="18"/>
        <v>5818.202753354999</v>
      </c>
      <c r="N90" s="66">
        <f t="shared" si="14"/>
        <v>6649.3547097795408</v>
      </c>
      <c r="O90" s="66"/>
      <c r="P90" s="66">
        <v>2690.4957067799996</v>
      </c>
      <c r="Q90" s="66">
        <f t="shared" si="15"/>
        <v>2757.7580994494992</v>
      </c>
    </row>
    <row r="91" spans="1:17" ht="15" customHeight="1" x14ac:dyDescent="0.2">
      <c r="A91" s="113"/>
      <c r="B91" s="63" t="s">
        <v>264</v>
      </c>
      <c r="C91" s="64" t="s">
        <v>17</v>
      </c>
      <c r="D91" s="65"/>
      <c r="E91" s="65"/>
      <c r="F91" s="65"/>
      <c r="G91" s="66">
        <v>2042.5151780549995</v>
      </c>
      <c r="H91" s="66">
        <f t="shared" si="17"/>
        <v>2334.303060634285</v>
      </c>
      <c r="I91" s="66"/>
      <c r="J91" s="66">
        <f t="shared" si="12"/>
        <v>453.89226178999991</v>
      </c>
      <c r="K91" s="66">
        <f t="shared" si="13"/>
        <v>518.73401347428558</v>
      </c>
      <c r="L91" s="66"/>
      <c r="M91" s="66">
        <f t="shared" si="18"/>
        <v>7761.557676608998</v>
      </c>
      <c r="N91" s="66">
        <f t="shared" si="14"/>
        <v>8870.3251295987684</v>
      </c>
      <c r="O91" s="66"/>
      <c r="P91" s="66">
        <v>2690.4957067799996</v>
      </c>
      <c r="Q91" s="66">
        <f t="shared" si="15"/>
        <v>2757.7580994494992</v>
      </c>
    </row>
    <row r="92" spans="1:17" ht="17" x14ac:dyDescent="0.2">
      <c r="A92" s="92" t="s">
        <v>110</v>
      </c>
      <c r="B92" s="52" t="s">
        <v>268</v>
      </c>
      <c r="C92" s="26" t="s">
        <v>17</v>
      </c>
      <c r="D92" s="49"/>
      <c r="E92" s="49"/>
      <c r="F92" s="49"/>
      <c r="G92" s="50">
        <v>960.07047653249981</v>
      </c>
      <c r="H92" s="50">
        <f t="shared" si="17"/>
        <v>1097.2234017514284</v>
      </c>
      <c r="I92" s="50"/>
      <c r="J92" s="50">
        <f t="shared" si="12"/>
        <v>213.34899478499995</v>
      </c>
      <c r="K92" s="50">
        <f t="shared" si="13"/>
        <v>243.82742261142852</v>
      </c>
      <c r="L92" s="50"/>
      <c r="M92" s="50">
        <f t="shared" si="18"/>
        <v>3648.2678108234991</v>
      </c>
      <c r="N92" s="50">
        <f t="shared" si="14"/>
        <v>4169.4364701278027</v>
      </c>
      <c r="O92" s="50"/>
      <c r="P92" s="50">
        <v>2582.8680487949996</v>
      </c>
      <c r="Q92" s="50">
        <f t="shared" si="15"/>
        <v>2647.4397500148743</v>
      </c>
    </row>
    <row r="93" spans="1:17" ht="15" customHeight="1" x14ac:dyDescent="0.2">
      <c r="A93" s="93"/>
      <c r="B93" s="52" t="s">
        <v>264</v>
      </c>
      <c r="C93" s="26" t="s">
        <v>17</v>
      </c>
      <c r="D93" s="49"/>
      <c r="E93" s="49"/>
      <c r="F93" s="49"/>
      <c r="G93" s="50">
        <v>1279.0534409549996</v>
      </c>
      <c r="H93" s="50">
        <f t="shared" si="17"/>
        <v>1461.7753610914281</v>
      </c>
      <c r="I93" s="50"/>
      <c r="J93" s="50">
        <f t="shared" si="12"/>
        <v>284.2340979899999</v>
      </c>
      <c r="K93" s="50">
        <f t="shared" si="13"/>
        <v>324.83896913142843</v>
      </c>
      <c r="L93" s="50"/>
      <c r="M93" s="50">
        <f t="shared" si="18"/>
        <v>4860.4030756289985</v>
      </c>
      <c r="N93" s="50">
        <f t="shared" si="14"/>
        <v>5554.7297769443558</v>
      </c>
      <c r="O93" s="50"/>
      <c r="P93" s="50">
        <v>2582.8680487949996</v>
      </c>
      <c r="Q93" s="50">
        <f t="shared" si="15"/>
        <v>2647.4397500148743</v>
      </c>
    </row>
    <row r="94" spans="1:17" ht="17" x14ac:dyDescent="0.2">
      <c r="A94" s="63" t="s">
        <v>212</v>
      </c>
      <c r="B94" s="63"/>
      <c r="C94" s="64" t="s">
        <v>30</v>
      </c>
      <c r="D94" s="65"/>
      <c r="E94" s="65"/>
      <c r="F94" s="65"/>
      <c r="G94" s="66">
        <v>487.84709999999995</v>
      </c>
      <c r="H94" s="66">
        <f>G94+(G94/35*1.25*4)</f>
        <v>557.53954285714281</v>
      </c>
      <c r="I94" s="66"/>
      <c r="J94" s="66">
        <f t="shared" si="12"/>
        <v>108.41046666666665</v>
      </c>
      <c r="K94" s="66">
        <f t="shared" si="13"/>
        <v>123.89767619047618</v>
      </c>
      <c r="L94" s="66"/>
      <c r="M94" s="66">
        <f>G94*4.33</f>
        <v>2112.377943</v>
      </c>
      <c r="N94" s="66">
        <f t="shared" si="14"/>
        <v>2414.1390081364962</v>
      </c>
      <c r="O94" s="66"/>
      <c r="P94" s="66">
        <v>1802.8996499999998</v>
      </c>
      <c r="Q94" s="66">
        <f t="shared" si="15"/>
        <v>1847.9721412499996</v>
      </c>
    </row>
    <row r="95" spans="1:17" ht="17" x14ac:dyDescent="0.2">
      <c r="A95" s="110" t="s">
        <v>290</v>
      </c>
      <c r="B95" s="52" t="s">
        <v>268</v>
      </c>
      <c r="C95" s="26" t="s">
        <v>46</v>
      </c>
      <c r="D95" s="49"/>
      <c r="E95" s="49"/>
      <c r="F95" s="49"/>
      <c r="G95" s="50">
        <v>753.06393373499998</v>
      </c>
      <c r="H95" s="50">
        <f t="shared" ref="H95:H110" si="19">G95+ (G95/35*4*1.25)</f>
        <v>860.64449569714282</v>
      </c>
      <c r="I95" s="50"/>
      <c r="J95" s="50">
        <f t="shared" si="12"/>
        <v>167.34754082999999</v>
      </c>
      <c r="K95" s="50">
        <f t="shared" si="13"/>
        <v>191.25433237714284</v>
      </c>
      <c r="L95" s="50"/>
      <c r="M95" s="50">
        <f t="shared" ref="M95:M110" si="20">G95*3.8</f>
        <v>2861.6429481929999</v>
      </c>
      <c r="N95" s="50">
        <f t="shared" si="14"/>
        <v>3270.4393129480086</v>
      </c>
      <c r="O95" s="50"/>
      <c r="P95" s="50">
        <v>1883.3449342949993</v>
      </c>
      <c r="Q95" s="50">
        <f t="shared" si="15"/>
        <v>1930.4285576523741</v>
      </c>
    </row>
    <row r="96" spans="1:17" ht="15" customHeight="1" x14ac:dyDescent="0.2">
      <c r="A96" s="111"/>
      <c r="B96" s="52" t="s">
        <v>264</v>
      </c>
      <c r="C96" s="26" t="s">
        <v>46</v>
      </c>
      <c r="D96" s="49"/>
      <c r="E96" s="49"/>
      <c r="F96" s="49"/>
      <c r="G96" s="50">
        <v>999.15389891999985</v>
      </c>
      <c r="H96" s="50">
        <f t="shared" si="19"/>
        <v>1141.8901701942855</v>
      </c>
      <c r="I96" s="50"/>
      <c r="J96" s="50">
        <f t="shared" si="12"/>
        <v>222.03419975999998</v>
      </c>
      <c r="K96" s="50">
        <f t="shared" si="13"/>
        <v>253.7533711542857</v>
      </c>
      <c r="L96" s="50"/>
      <c r="M96" s="50">
        <f t="shared" si="20"/>
        <v>3796.7848158959991</v>
      </c>
      <c r="N96" s="50">
        <f t="shared" si="14"/>
        <v>4339.1696831190011</v>
      </c>
      <c r="O96" s="50"/>
      <c r="P96" s="50">
        <v>1883.3449342949993</v>
      </c>
      <c r="Q96" s="50">
        <f t="shared" si="15"/>
        <v>1930.4285576523741</v>
      </c>
    </row>
    <row r="97" spans="1:17" ht="31" customHeight="1" x14ac:dyDescent="0.2">
      <c r="A97" s="53" t="s">
        <v>151</v>
      </c>
      <c r="B97" s="53"/>
      <c r="C97" s="25" t="s">
        <v>17</v>
      </c>
      <c r="D97" s="4"/>
      <c r="E97" s="4"/>
      <c r="F97" s="4"/>
      <c r="G97" s="51">
        <v>1021.7778529049998</v>
      </c>
      <c r="H97" s="51">
        <f t="shared" si="19"/>
        <v>1167.7461176057141</v>
      </c>
      <c r="I97" s="51"/>
      <c r="J97" s="51">
        <f t="shared" si="12"/>
        <v>227.06174508999996</v>
      </c>
      <c r="K97" s="51">
        <f t="shared" si="13"/>
        <v>259.49913724571422</v>
      </c>
      <c r="L97" s="51"/>
      <c r="M97" s="51">
        <f t="shared" si="20"/>
        <v>3882.7558410389993</v>
      </c>
      <c r="N97" s="51">
        <f t="shared" si="14"/>
        <v>4437.4219897457415</v>
      </c>
      <c r="O97" s="51"/>
      <c r="P97" s="51">
        <v>2636.6870289149992</v>
      </c>
      <c r="Q97" s="51">
        <f t="shared" si="15"/>
        <v>2702.6042046378739</v>
      </c>
    </row>
    <row r="98" spans="1:17" ht="17" x14ac:dyDescent="0.2">
      <c r="A98" s="52" t="s">
        <v>148</v>
      </c>
      <c r="B98" s="52"/>
      <c r="C98" s="26" t="s">
        <v>17</v>
      </c>
      <c r="D98" s="49"/>
      <c r="E98" s="49"/>
      <c r="F98" s="49"/>
      <c r="G98" s="50">
        <v>1021.7778529049998</v>
      </c>
      <c r="H98" s="50">
        <f t="shared" si="19"/>
        <v>1167.7461176057141</v>
      </c>
      <c r="I98" s="50"/>
      <c r="J98" s="50">
        <f t="shared" si="12"/>
        <v>227.06174508999996</v>
      </c>
      <c r="K98" s="50">
        <f t="shared" si="13"/>
        <v>259.49913724571422</v>
      </c>
      <c r="L98" s="50"/>
      <c r="M98" s="50">
        <f t="shared" si="20"/>
        <v>3882.7558410389993</v>
      </c>
      <c r="N98" s="50">
        <f t="shared" si="14"/>
        <v>4437.4219897457415</v>
      </c>
      <c r="O98" s="50"/>
      <c r="P98" s="50">
        <v>2636.6870289149992</v>
      </c>
      <c r="Q98" s="50">
        <f t="shared" si="15"/>
        <v>2702.6042046378739</v>
      </c>
    </row>
    <row r="99" spans="1:17" ht="17" x14ac:dyDescent="0.2">
      <c r="A99" s="53" t="s">
        <v>97</v>
      </c>
      <c r="B99" s="53"/>
      <c r="C99" s="25" t="s">
        <v>12</v>
      </c>
      <c r="D99" s="4"/>
      <c r="E99" s="4"/>
      <c r="F99" s="4"/>
      <c r="G99" s="51">
        <v>1021.7778529049998</v>
      </c>
      <c r="H99" s="51">
        <f t="shared" si="19"/>
        <v>1167.7461176057141</v>
      </c>
      <c r="I99" s="51"/>
      <c r="J99" s="51">
        <f t="shared" si="12"/>
        <v>227.06174508999996</v>
      </c>
      <c r="K99" s="51">
        <f t="shared" si="13"/>
        <v>259.49913724571422</v>
      </c>
      <c r="L99" s="51"/>
      <c r="M99" s="51">
        <f t="shared" si="20"/>
        <v>3882.7558410389993</v>
      </c>
      <c r="N99" s="51">
        <f t="shared" si="14"/>
        <v>4437.4219897457415</v>
      </c>
      <c r="O99" s="51"/>
      <c r="P99" s="51">
        <v>2636.1513116549991</v>
      </c>
      <c r="Q99" s="51">
        <f t="shared" si="15"/>
        <v>2702.0550944463739</v>
      </c>
    </row>
    <row r="100" spans="1:17" ht="17" x14ac:dyDescent="0.2">
      <c r="A100" s="92" t="s">
        <v>291</v>
      </c>
      <c r="B100" s="52" t="s">
        <v>268</v>
      </c>
      <c r="C100" s="26" t="s">
        <v>30</v>
      </c>
      <c r="D100" s="49"/>
      <c r="E100" s="49"/>
      <c r="F100" s="49"/>
      <c r="G100" s="50">
        <v>787.51629049499979</v>
      </c>
      <c r="H100" s="50">
        <f t="shared" si="19"/>
        <v>900.01861770857113</v>
      </c>
      <c r="I100" s="50"/>
      <c r="J100" s="50">
        <f t="shared" si="12"/>
        <v>175.00362010999996</v>
      </c>
      <c r="K100" s="50">
        <f t="shared" si="13"/>
        <v>200.00413726857138</v>
      </c>
      <c r="L100" s="50"/>
      <c r="M100" s="50">
        <f t="shared" si="20"/>
        <v>2992.5619038809991</v>
      </c>
      <c r="N100" s="50">
        <f t="shared" si="14"/>
        <v>3420.0605295859882</v>
      </c>
      <c r="O100" s="50"/>
      <c r="P100" s="50">
        <v>2260.0159816049995</v>
      </c>
      <c r="Q100" s="50">
        <f t="shared" si="15"/>
        <v>2316.5163811451243</v>
      </c>
    </row>
    <row r="101" spans="1:17" ht="18" customHeight="1" x14ac:dyDescent="0.2">
      <c r="A101" s="93"/>
      <c r="B101" s="52" t="s">
        <v>264</v>
      </c>
      <c r="C101" s="26" t="s">
        <v>30</v>
      </c>
      <c r="D101" s="49"/>
      <c r="E101" s="49"/>
      <c r="F101" s="49"/>
      <c r="G101" s="50">
        <v>794.8407897899998</v>
      </c>
      <c r="H101" s="50">
        <f t="shared" si="19"/>
        <v>908.389474045714</v>
      </c>
      <c r="I101" s="50"/>
      <c r="J101" s="50">
        <f t="shared" si="12"/>
        <v>176.63128661999997</v>
      </c>
      <c r="K101" s="50">
        <f t="shared" si="13"/>
        <v>201.86432756571426</v>
      </c>
      <c r="L101" s="50"/>
      <c r="M101" s="50">
        <f t="shared" si="20"/>
        <v>3020.3950012019991</v>
      </c>
      <c r="N101" s="50">
        <f t="shared" si="14"/>
        <v>3451.8696886347034</v>
      </c>
      <c r="O101" s="50"/>
      <c r="P101" s="50">
        <v>2260.0159816049995</v>
      </c>
      <c r="Q101" s="50">
        <f t="shared" si="15"/>
        <v>2316.5163811451243</v>
      </c>
    </row>
    <row r="102" spans="1:17" ht="31" customHeight="1" x14ac:dyDescent="0.2">
      <c r="A102" s="63" t="s">
        <v>139</v>
      </c>
      <c r="B102" s="63"/>
      <c r="C102" s="64" t="s">
        <v>17</v>
      </c>
      <c r="D102" s="65"/>
      <c r="E102" s="65"/>
      <c r="F102" s="65"/>
      <c r="G102" s="66">
        <v>1179.6932416049997</v>
      </c>
      <c r="H102" s="66">
        <f t="shared" si="19"/>
        <v>1348.2208475485711</v>
      </c>
      <c r="I102" s="66"/>
      <c r="J102" s="66">
        <f t="shared" si="12"/>
        <v>262.15405368999996</v>
      </c>
      <c r="K102" s="66">
        <f t="shared" si="13"/>
        <v>299.60463278857139</v>
      </c>
      <c r="L102" s="66"/>
      <c r="M102" s="66">
        <f t="shared" si="20"/>
        <v>4482.8343180989987</v>
      </c>
      <c r="N102" s="66">
        <f t="shared" si="14"/>
        <v>5123.2239146400534</v>
      </c>
      <c r="O102" s="66"/>
      <c r="P102" s="66">
        <v>2582.8680487949996</v>
      </c>
      <c r="Q102" s="66">
        <f t="shared" si="15"/>
        <v>2647.4397500148743</v>
      </c>
    </row>
    <row r="103" spans="1:17" ht="17" x14ac:dyDescent="0.2">
      <c r="A103" s="92" t="s">
        <v>292</v>
      </c>
      <c r="B103" s="52" t="s">
        <v>268</v>
      </c>
      <c r="C103" s="26" t="s">
        <v>12</v>
      </c>
      <c r="D103" s="49"/>
      <c r="E103" s="49"/>
      <c r="F103" s="49"/>
      <c r="G103" s="50">
        <v>1429.6545316124998</v>
      </c>
      <c r="H103" s="50">
        <f t="shared" si="19"/>
        <v>1633.8908932714285</v>
      </c>
      <c r="I103" s="50"/>
      <c r="J103" s="50">
        <f t="shared" si="12"/>
        <v>317.70100702499997</v>
      </c>
      <c r="K103" s="50">
        <f t="shared" si="13"/>
        <v>363.08686517142854</v>
      </c>
      <c r="L103" s="50"/>
      <c r="M103" s="50">
        <f t="shared" si="20"/>
        <v>5432.6872201274991</v>
      </c>
      <c r="N103" s="50">
        <f t="shared" si="14"/>
        <v>6208.7668452398811</v>
      </c>
      <c r="O103" s="50"/>
      <c r="P103" s="50">
        <v>2959.5390961049998</v>
      </c>
      <c r="Q103" s="50">
        <f t="shared" si="15"/>
        <v>3033.5275735076243</v>
      </c>
    </row>
    <row r="104" spans="1:17" ht="18" customHeight="1" x14ac:dyDescent="0.2">
      <c r="A104" s="93"/>
      <c r="B104" s="52" t="s">
        <v>264</v>
      </c>
      <c r="C104" s="26" t="s">
        <v>12</v>
      </c>
      <c r="D104" s="49"/>
      <c r="E104" s="49"/>
      <c r="F104" s="49"/>
      <c r="G104" s="50">
        <v>2070.7522449749999</v>
      </c>
      <c r="H104" s="50">
        <f t="shared" si="19"/>
        <v>2366.5739942571427</v>
      </c>
      <c r="I104" s="50"/>
      <c r="J104" s="50">
        <f t="shared" ref="J104:J134" si="21">G104/4.5</f>
        <v>460.16716554999999</v>
      </c>
      <c r="K104" s="50">
        <f t="shared" ref="K104:K134" si="22">J104/7*8</f>
        <v>525.9053320571428</v>
      </c>
      <c r="L104" s="50"/>
      <c r="M104" s="50">
        <f t="shared" si="20"/>
        <v>7868.8585309049995</v>
      </c>
      <c r="N104" s="50">
        <f t="shared" ref="N104:N134" si="23">M104+(M104/151.67*1.25*17.3333)</f>
        <v>8992.95431100106</v>
      </c>
      <c r="O104" s="50"/>
      <c r="P104" s="50">
        <v>2959.5390961049998</v>
      </c>
      <c r="Q104" s="50">
        <f t="shared" si="15"/>
        <v>3033.5275735076243</v>
      </c>
    </row>
    <row r="105" spans="1:17" ht="17" x14ac:dyDescent="0.2">
      <c r="A105" s="53" t="s">
        <v>149</v>
      </c>
      <c r="B105" s="53"/>
      <c r="C105" s="25" t="s">
        <v>12</v>
      </c>
      <c r="D105" s="4"/>
      <c r="E105" s="4"/>
      <c r="F105" s="4"/>
      <c r="G105" s="51">
        <v>1021.7778529049998</v>
      </c>
      <c r="H105" s="51">
        <f t="shared" si="19"/>
        <v>1167.7461176057141</v>
      </c>
      <c r="I105" s="51"/>
      <c r="J105" s="51">
        <f t="shared" si="21"/>
        <v>227.06174508999996</v>
      </c>
      <c r="K105" s="51">
        <f t="shared" si="22"/>
        <v>259.49913724571422</v>
      </c>
      <c r="L105" s="51"/>
      <c r="M105" s="51">
        <f t="shared" si="20"/>
        <v>3882.7558410389993</v>
      </c>
      <c r="N105" s="51">
        <f t="shared" si="23"/>
        <v>4437.4219897457415</v>
      </c>
      <c r="O105" s="51"/>
      <c r="P105" s="51">
        <v>2582.8680487949996</v>
      </c>
      <c r="Q105" s="51">
        <f t="shared" si="15"/>
        <v>2647.4397500148743</v>
      </c>
    </row>
    <row r="106" spans="1:17" ht="34" x14ac:dyDescent="0.2">
      <c r="A106" s="52" t="s">
        <v>156</v>
      </c>
      <c r="B106" s="52"/>
      <c r="C106" s="26" t="s">
        <v>46</v>
      </c>
      <c r="D106" s="49"/>
      <c r="E106" s="49"/>
      <c r="F106" s="49"/>
      <c r="G106" s="50">
        <v>669.61566823499993</v>
      </c>
      <c r="H106" s="50">
        <f t="shared" si="19"/>
        <v>765.27504941142854</v>
      </c>
      <c r="I106" s="50"/>
      <c r="J106" s="50">
        <f t="shared" si="21"/>
        <v>148.80348182999998</v>
      </c>
      <c r="K106" s="50">
        <f t="shared" si="22"/>
        <v>170.06112209142856</v>
      </c>
      <c r="L106" s="50"/>
      <c r="M106" s="50">
        <f t="shared" si="20"/>
        <v>2544.5395392929995</v>
      </c>
      <c r="N106" s="50">
        <f t="shared" si="23"/>
        <v>2908.036499769918</v>
      </c>
      <c r="O106" s="50"/>
      <c r="P106" s="50">
        <v>1829.5362564299996</v>
      </c>
      <c r="Q106" s="50">
        <f t="shared" si="15"/>
        <v>1875.2746628407494</v>
      </c>
    </row>
    <row r="107" spans="1:17" ht="17" x14ac:dyDescent="0.2">
      <c r="A107" s="112" t="s">
        <v>293</v>
      </c>
      <c r="B107" s="63" t="s">
        <v>268</v>
      </c>
      <c r="C107" s="64" t="s">
        <v>12</v>
      </c>
      <c r="D107" s="65"/>
      <c r="E107" s="65"/>
      <c r="F107" s="65"/>
      <c r="G107" s="66">
        <v>1644.0542554049996</v>
      </c>
      <c r="H107" s="66">
        <f t="shared" si="19"/>
        <v>1878.9191490342853</v>
      </c>
      <c r="I107" s="66"/>
      <c r="J107" s="66">
        <f t="shared" si="21"/>
        <v>365.34539008999991</v>
      </c>
      <c r="K107" s="66">
        <f t="shared" si="22"/>
        <v>417.53758867428559</v>
      </c>
      <c r="L107" s="66"/>
      <c r="M107" s="66">
        <f t="shared" si="20"/>
        <v>6247.4061705389986</v>
      </c>
      <c r="N107" s="66">
        <f t="shared" si="23"/>
        <v>7139.8714353887026</v>
      </c>
      <c r="O107" s="66"/>
      <c r="P107" s="66">
        <v>2959.5390961049998</v>
      </c>
      <c r="Q107" s="51">
        <f t="shared" si="15"/>
        <v>3033.5275735076243</v>
      </c>
    </row>
    <row r="108" spans="1:17" ht="14" customHeight="1" x14ac:dyDescent="0.2">
      <c r="A108" s="113"/>
      <c r="B108" s="63" t="s">
        <v>264</v>
      </c>
      <c r="C108" s="64" t="s">
        <v>12</v>
      </c>
      <c r="D108" s="65"/>
      <c r="E108" s="65"/>
      <c r="F108" s="65"/>
      <c r="G108" s="66">
        <v>2097.9385828874997</v>
      </c>
      <c r="H108" s="66">
        <f t="shared" si="19"/>
        <v>2397.644094728571</v>
      </c>
      <c r="I108" s="66"/>
      <c r="J108" s="66">
        <f t="shared" si="21"/>
        <v>466.20857397499992</v>
      </c>
      <c r="K108" s="66">
        <f t="shared" si="22"/>
        <v>532.80979882857139</v>
      </c>
      <c r="L108" s="66"/>
      <c r="M108" s="66">
        <f t="shared" si="20"/>
        <v>7972.1666149724988</v>
      </c>
      <c r="N108" s="66">
        <f t="shared" si="23"/>
        <v>9111.0203400607061</v>
      </c>
      <c r="O108" s="66"/>
      <c r="P108" s="66">
        <v>2959.5390961049998</v>
      </c>
      <c r="Q108" s="51">
        <f t="shared" si="15"/>
        <v>3033.5275735076243</v>
      </c>
    </row>
    <row r="109" spans="1:17" ht="17" x14ac:dyDescent="0.2">
      <c r="A109" s="52" t="s">
        <v>100</v>
      </c>
      <c r="B109" s="52"/>
      <c r="C109" s="26" t="s">
        <v>17</v>
      </c>
      <c r="D109" s="49"/>
      <c r="E109" s="49"/>
      <c r="F109" s="49"/>
      <c r="G109" s="50">
        <v>752.99525203499979</v>
      </c>
      <c r="H109" s="50">
        <f t="shared" si="19"/>
        <v>860.56600232571407</v>
      </c>
      <c r="I109" s="50"/>
      <c r="J109" s="50">
        <f t="shared" si="21"/>
        <v>167.33227822999996</v>
      </c>
      <c r="K109" s="50">
        <f t="shared" si="22"/>
        <v>191.23688940571424</v>
      </c>
      <c r="L109" s="50"/>
      <c r="M109" s="50">
        <f t="shared" si="20"/>
        <v>2861.3819577329991</v>
      </c>
      <c r="N109" s="50">
        <f t="shared" si="23"/>
        <v>3270.1410390276965</v>
      </c>
      <c r="O109" s="50"/>
      <c r="P109" s="50">
        <v>2582.8680487949996</v>
      </c>
      <c r="Q109" s="50">
        <f t="shared" si="15"/>
        <v>2647.4397500148743</v>
      </c>
    </row>
    <row r="110" spans="1:17" ht="17" x14ac:dyDescent="0.2">
      <c r="A110" s="63" t="s">
        <v>150</v>
      </c>
      <c r="B110" s="63"/>
      <c r="C110" s="64" t="s">
        <v>17</v>
      </c>
      <c r="D110" s="65"/>
      <c r="E110" s="65"/>
      <c r="F110" s="65"/>
      <c r="G110" s="66">
        <v>1021.7778529049998</v>
      </c>
      <c r="H110" s="66">
        <f t="shared" si="19"/>
        <v>1167.7461176057141</v>
      </c>
      <c r="I110" s="66"/>
      <c r="J110" s="66">
        <f t="shared" si="21"/>
        <v>227.06174508999996</v>
      </c>
      <c r="K110" s="66">
        <f t="shared" si="22"/>
        <v>259.49913724571422</v>
      </c>
      <c r="L110" s="66"/>
      <c r="M110" s="66">
        <f t="shared" si="20"/>
        <v>3882.7558410389993</v>
      </c>
      <c r="N110" s="66">
        <f t="shared" si="23"/>
        <v>4437.4219897457415</v>
      </c>
      <c r="O110" s="66"/>
      <c r="P110" s="66">
        <v>2636.6870289149992</v>
      </c>
      <c r="Q110" s="51">
        <f t="shared" si="15"/>
        <v>2702.6042046378739</v>
      </c>
    </row>
    <row r="111" spans="1:17" ht="17" x14ac:dyDescent="0.2">
      <c r="A111" s="52" t="s">
        <v>215</v>
      </c>
      <c r="B111" s="52"/>
      <c r="C111" s="26" t="s">
        <v>55</v>
      </c>
      <c r="D111" s="49"/>
      <c r="E111" s="49"/>
      <c r="F111" s="49"/>
      <c r="G111" s="50">
        <v>450.72239999999999</v>
      </c>
      <c r="H111" s="50">
        <f>G111+(G111/35*1.25*4)</f>
        <v>515.11131428571423</v>
      </c>
      <c r="I111" s="50"/>
      <c r="J111" s="50">
        <f t="shared" si="21"/>
        <v>100.16053333333333</v>
      </c>
      <c r="K111" s="50">
        <f t="shared" si="22"/>
        <v>114.46918095238095</v>
      </c>
      <c r="L111" s="50"/>
      <c r="M111" s="50">
        <f>G111*4.33</f>
        <v>1951.6279919999999</v>
      </c>
      <c r="N111" s="50">
        <f t="shared" si="23"/>
        <v>2230.4253272816441</v>
      </c>
      <c r="O111" s="50"/>
      <c r="P111" s="50">
        <v>1696.8419999999996</v>
      </c>
      <c r="Q111" s="50">
        <f t="shared" si="15"/>
        <v>1739.2630499999996</v>
      </c>
    </row>
    <row r="112" spans="1:17" ht="17" x14ac:dyDescent="0.2">
      <c r="A112" s="63" t="s">
        <v>134</v>
      </c>
      <c r="B112" s="63"/>
      <c r="C112" s="64" t="s">
        <v>62</v>
      </c>
      <c r="D112" s="65"/>
      <c r="E112" s="65"/>
      <c r="F112" s="65"/>
      <c r="G112" s="66">
        <v>728.77121644499982</v>
      </c>
      <c r="H112" s="66">
        <f t="shared" ref="H112:H117" si="24">G112+ (G112/35*4*1.25)</f>
        <v>832.88139022285691</v>
      </c>
      <c r="I112" s="66"/>
      <c r="J112" s="66">
        <f t="shared" si="21"/>
        <v>161.94915920999995</v>
      </c>
      <c r="K112" s="66">
        <f t="shared" si="22"/>
        <v>185.08475338285709</v>
      </c>
      <c r="L112" s="66"/>
      <c r="M112" s="66">
        <f t="shared" ref="M112:M117" si="25">G112*3.8</f>
        <v>2769.3306224909993</v>
      </c>
      <c r="N112" s="66">
        <f t="shared" si="23"/>
        <v>3164.9398273339416</v>
      </c>
      <c r="O112" s="66"/>
      <c r="P112" s="66">
        <v>1538.9611541549996</v>
      </c>
      <c r="Q112" s="51">
        <f t="shared" si="15"/>
        <v>1577.4351830088744</v>
      </c>
    </row>
    <row r="113" spans="1:17" ht="34" x14ac:dyDescent="0.2">
      <c r="A113" s="52" t="s">
        <v>114</v>
      </c>
      <c r="B113" s="52"/>
      <c r="C113" s="26" t="s">
        <v>62</v>
      </c>
      <c r="D113" s="49"/>
      <c r="E113" s="49"/>
      <c r="F113" s="49"/>
      <c r="G113" s="50">
        <v>825.94208560499999</v>
      </c>
      <c r="H113" s="50">
        <f t="shared" si="24"/>
        <v>943.93381211999997</v>
      </c>
      <c r="I113" s="50"/>
      <c r="J113" s="50">
        <f t="shared" si="21"/>
        <v>183.54268568999998</v>
      </c>
      <c r="K113" s="50">
        <f t="shared" si="22"/>
        <v>209.76306935999997</v>
      </c>
      <c r="L113" s="50"/>
      <c r="M113" s="50">
        <f t="shared" si="25"/>
        <v>3138.579925299</v>
      </c>
      <c r="N113" s="50">
        <f t="shared" si="23"/>
        <v>3586.9377697902078</v>
      </c>
      <c r="O113" s="50"/>
      <c r="P113" s="50">
        <v>1937.1536121599995</v>
      </c>
      <c r="Q113" s="50">
        <f t="shared" si="15"/>
        <v>1985.5824524639993</v>
      </c>
    </row>
    <row r="114" spans="1:17" ht="17" x14ac:dyDescent="0.2">
      <c r="A114" s="63" t="s">
        <v>106</v>
      </c>
      <c r="B114" s="63"/>
      <c r="C114" s="64" t="s">
        <v>46</v>
      </c>
      <c r="D114" s="65"/>
      <c r="E114" s="65"/>
      <c r="F114" s="65"/>
      <c r="G114" s="66">
        <v>689.69476322999981</v>
      </c>
      <c r="H114" s="66">
        <f t="shared" si="24"/>
        <v>788.22258654857126</v>
      </c>
      <c r="I114" s="66"/>
      <c r="J114" s="66">
        <f t="shared" si="21"/>
        <v>153.26550293999995</v>
      </c>
      <c r="K114" s="66">
        <f t="shared" si="22"/>
        <v>175.16057478857138</v>
      </c>
      <c r="L114" s="66"/>
      <c r="M114" s="66">
        <f t="shared" si="25"/>
        <v>2620.8401002739993</v>
      </c>
      <c r="N114" s="66">
        <f t="shared" si="23"/>
        <v>2995.2368803728923</v>
      </c>
      <c r="O114" s="66"/>
      <c r="P114" s="66">
        <v>1937.1536121599995</v>
      </c>
      <c r="Q114" s="66">
        <f t="shared" si="15"/>
        <v>1985.5824524639993</v>
      </c>
    </row>
    <row r="115" spans="1:17" ht="17" x14ac:dyDescent="0.2">
      <c r="A115" s="92" t="s">
        <v>294</v>
      </c>
      <c r="B115" s="52" t="s">
        <v>268</v>
      </c>
      <c r="C115" s="26" t="s">
        <v>30</v>
      </c>
      <c r="D115" s="49"/>
      <c r="E115" s="49"/>
      <c r="F115" s="49"/>
      <c r="G115" s="50">
        <v>863.85226295249981</v>
      </c>
      <c r="H115" s="50">
        <f t="shared" si="24"/>
        <v>987.25972908857125</v>
      </c>
      <c r="I115" s="50"/>
      <c r="J115" s="50">
        <f t="shared" si="21"/>
        <v>191.96716954499996</v>
      </c>
      <c r="K115" s="50">
        <f t="shared" si="22"/>
        <v>219.39105090857137</v>
      </c>
      <c r="L115" s="50"/>
      <c r="M115" s="50">
        <f t="shared" si="25"/>
        <v>3282.6385992194992</v>
      </c>
      <c r="N115" s="50">
        <f t="shared" si="23"/>
        <v>3751.5757624015009</v>
      </c>
      <c r="O115" s="50"/>
      <c r="P115" s="50">
        <v>2260.0159816049995</v>
      </c>
      <c r="Q115" s="50">
        <f t="shared" si="15"/>
        <v>2316.5163811451243</v>
      </c>
    </row>
    <row r="116" spans="1:17" ht="17" customHeight="1" x14ac:dyDescent="0.2">
      <c r="A116" s="93"/>
      <c r="B116" s="52" t="s">
        <v>264</v>
      </c>
      <c r="C116" s="26" t="s">
        <v>30</v>
      </c>
      <c r="D116" s="49"/>
      <c r="E116" s="49"/>
      <c r="F116" s="49"/>
      <c r="G116" s="50">
        <v>1077.2012577374999</v>
      </c>
      <c r="H116" s="50">
        <f t="shared" si="24"/>
        <v>1231.0871516999998</v>
      </c>
      <c r="I116" s="50"/>
      <c r="J116" s="50">
        <f t="shared" si="21"/>
        <v>239.37805727499997</v>
      </c>
      <c r="K116" s="50">
        <f t="shared" si="22"/>
        <v>273.57492259999998</v>
      </c>
      <c r="L116" s="50"/>
      <c r="M116" s="50">
        <f t="shared" si="25"/>
        <v>4093.3647794024992</v>
      </c>
      <c r="N116" s="50">
        <f t="shared" si="23"/>
        <v>4678.1172002076792</v>
      </c>
      <c r="O116" s="50"/>
      <c r="P116" s="50">
        <v>2260.0159816049995</v>
      </c>
      <c r="Q116" s="50">
        <f t="shared" si="15"/>
        <v>2316.5163811451243</v>
      </c>
    </row>
    <row r="117" spans="1:17" ht="17" x14ac:dyDescent="0.2">
      <c r="A117" s="53" t="s">
        <v>143</v>
      </c>
      <c r="B117" s="53"/>
      <c r="C117" s="25" t="s">
        <v>46</v>
      </c>
      <c r="D117" s="4"/>
      <c r="E117" s="4"/>
      <c r="F117" s="4"/>
      <c r="G117" s="51">
        <v>866.0693688299998</v>
      </c>
      <c r="H117" s="51">
        <f t="shared" si="24"/>
        <v>989.79356437714262</v>
      </c>
      <c r="I117" s="51"/>
      <c r="J117" s="51">
        <f t="shared" si="21"/>
        <v>192.45985973999996</v>
      </c>
      <c r="K117" s="51">
        <f t="shared" si="22"/>
        <v>219.95412541714282</v>
      </c>
      <c r="L117" s="51"/>
      <c r="M117" s="51">
        <f t="shared" si="25"/>
        <v>3291.063601553999</v>
      </c>
      <c r="N117" s="51">
        <f t="shared" si="23"/>
        <v>3761.2043077320168</v>
      </c>
      <c r="O117" s="51"/>
      <c r="P117" s="51">
        <v>1937.1536121599995</v>
      </c>
      <c r="Q117" s="51">
        <f t="shared" si="15"/>
        <v>1985.5824524639993</v>
      </c>
    </row>
    <row r="118" spans="1:17" ht="34" x14ac:dyDescent="0.2">
      <c r="A118" s="52" t="s">
        <v>217</v>
      </c>
      <c r="B118" s="52"/>
      <c r="C118" s="26" t="s">
        <v>62</v>
      </c>
      <c r="D118" s="49"/>
      <c r="E118" s="49"/>
      <c r="F118" s="49"/>
      <c r="G118" s="50">
        <v>408.30134999999996</v>
      </c>
      <c r="H118" s="50">
        <f>G118+(G118/35*1.25*4)</f>
        <v>466.63011428571423</v>
      </c>
      <c r="I118" s="50"/>
      <c r="J118" s="50">
        <f t="shared" si="21"/>
        <v>90.73363333333333</v>
      </c>
      <c r="K118" s="50">
        <f t="shared" si="22"/>
        <v>103.69558095238095</v>
      </c>
      <c r="L118" s="50"/>
      <c r="M118" s="50">
        <f>G118*4.33</f>
        <v>1767.9448454999999</v>
      </c>
      <c r="N118" s="50">
        <f t="shared" si="23"/>
        <v>2020.5023584434393</v>
      </c>
      <c r="O118" s="50"/>
      <c r="P118" s="50">
        <v>1590.7893749999996</v>
      </c>
      <c r="Q118" s="50">
        <f t="shared" si="15"/>
        <v>1630.5591093749995</v>
      </c>
    </row>
    <row r="119" spans="1:17" ht="17" x14ac:dyDescent="0.2">
      <c r="A119" s="112" t="s">
        <v>295</v>
      </c>
      <c r="B119" s="63" t="s">
        <v>268</v>
      </c>
      <c r="C119" s="64" t="s">
        <v>62</v>
      </c>
      <c r="D119" s="65"/>
      <c r="E119" s="65"/>
      <c r="F119" s="65"/>
      <c r="G119" s="66">
        <v>577.72985588999984</v>
      </c>
      <c r="H119" s="66">
        <f t="shared" ref="H119:H134" si="26">G119+ (G119/35*4*1.25)</f>
        <v>660.26269244571404</v>
      </c>
      <c r="I119" s="66"/>
      <c r="J119" s="66">
        <f t="shared" si="21"/>
        <v>128.38441241999996</v>
      </c>
      <c r="K119" s="66">
        <f t="shared" si="22"/>
        <v>146.72504276571425</v>
      </c>
      <c r="L119" s="66"/>
      <c r="M119" s="66">
        <f t="shared" ref="M119:M134" si="27">G119*3.8</f>
        <v>2195.3734523819994</v>
      </c>
      <c r="N119" s="66">
        <f t="shared" si="23"/>
        <v>2508.9907354815982</v>
      </c>
      <c r="O119" s="66"/>
      <c r="P119" s="66">
        <v>1521.22</v>
      </c>
      <c r="Q119" s="66">
        <f t="shared" si="15"/>
        <v>1559.2504999999999</v>
      </c>
    </row>
    <row r="120" spans="1:17" ht="12" customHeight="1" x14ac:dyDescent="0.2">
      <c r="A120" s="113"/>
      <c r="B120" s="63" t="s">
        <v>264</v>
      </c>
      <c r="C120" s="64" t="s">
        <v>62</v>
      </c>
      <c r="D120" s="65"/>
      <c r="E120" s="65"/>
      <c r="F120" s="65"/>
      <c r="G120" s="66">
        <v>628.42725274499981</v>
      </c>
      <c r="H120" s="66">
        <f t="shared" si="26"/>
        <v>718.20257456571403</v>
      </c>
      <c r="I120" s="66"/>
      <c r="J120" s="66">
        <f t="shared" si="21"/>
        <v>139.65050060999997</v>
      </c>
      <c r="K120" s="66">
        <f t="shared" si="22"/>
        <v>159.60057212571425</v>
      </c>
      <c r="L120" s="66"/>
      <c r="M120" s="66">
        <f t="shared" si="27"/>
        <v>2388.0235604309992</v>
      </c>
      <c r="N120" s="66">
        <f t="shared" si="23"/>
        <v>2729.1616297592996</v>
      </c>
      <c r="O120" s="66"/>
      <c r="P120" s="66">
        <v>1521.22</v>
      </c>
      <c r="Q120" s="66">
        <f t="shared" si="15"/>
        <v>1559.2504999999999</v>
      </c>
    </row>
    <row r="121" spans="1:17" ht="17" x14ac:dyDescent="0.2">
      <c r="A121" s="52" t="s">
        <v>104</v>
      </c>
      <c r="B121" s="52"/>
      <c r="C121" s="26" t="s">
        <v>30</v>
      </c>
      <c r="D121" s="49"/>
      <c r="E121" s="49"/>
      <c r="F121" s="49"/>
      <c r="G121" s="50">
        <v>708.02813101499976</v>
      </c>
      <c r="H121" s="50">
        <f t="shared" si="26"/>
        <v>809.17500687428537</v>
      </c>
      <c r="I121" s="50"/>
      <c r="J121" s="50">
        <f t="shared" si="21"/>
        <v>157.33958466999994</v>
      </c>
      <c r="K121" s="50">
        <f t="shared" si="22"/>
        <v>179.81666819428565</v>
      </c>
      <c r="L121" s="50"/>
      <c r="M121" s="50">
        <f t="shared" si="27"/>
        <v>2690.5068978569989</v>
      </c>
      <c r="N121" s="50">
        <f t="shared" si="23"/>
        <v>3074.8558397425459</v>
      </c>
      <c r="O121" s="50"/>
      <c r="P121" s="50">
        <v>2152.3986258749997</v>
      </c>
      <c r="Q121" s="50">
        <f t="shared" si="15"/>
        <v>2206.2085915218745</v>
      </c>
    </row>
    <row r="122" spans="1:17" ht="17" x14ac:dyDescent="0.2">
      <c r="A122" s="63" t="s">
        <v>255</v>
      </c>
      <c r="B122" s="63"/>
      <c r="C122" s="64" t="s">
        <v>30</v>
      </c>
      <c r="D122" s="65"/>
      <c r="E122" s="65"/>
      <c r="F122" s="65"/>
      <c r="G122" s="66">
        <v>943.34042243249974</v>
      </c>
      <c r="H122" s="66">
        <f t="shared" si="26"/>
        <v>1078.1033399228568</v>
      </c>
      <c r="I122" s="66"/>
      <c r="J122" s="66">
        <f t="shared" si="21"/>
        <v>209.63120498499995</v>
      </c>
      <c r="K122" s="66">
        <f t="shared" si="22"/>
        <v>239.5785199828571</v>
      </c>
      <c r="L122" s="66"/>
      <c r="M122" s="66">
        <f t="shared" si="27"/>
        <v>3584.693605243499</v>
      </c>
      <c r="N122" s="66">
        <f t="shared" si="23"/>
        <v>4096.7804522449424</v>
      </c>
      <c r="O122" s="66"/>
      <c r="P122" s="66">
        <v>2260.0159816049995</v>
      </c>
      <c r="Q122" s="66">
        <f t="shared" si="15"/>
        <v>2316.5163811451243</v>
      </c>
    </row>
    <row r="123" spans="1:17" ht="17" x14ac:dyDescent="0.2">
      <c r="A123" s="52" t="s">
        <v>117</v>
      </c>
      <c r="B123" s="52"/>
      <c r="C123" s="26" t="s">
        <v>17</v>
      </c>
      <c r="D123" s="49"/>
      <c r="E123" s="49"/>
      <c r="F123" s="49"/>
      <c r="G123" s="50">
        <v>1179.6932416049997</v>
      </c>
      <c r="H123" s="50">
        <f t="shared" si="26"/>
        <v>1348.2208475485711</v>
      </c>
      <c r="I123" s="50"/>
      <c r="J123" s="50">
        <f t="shared" si="21"/>
        <v>262.15405368999996</v>
      </c>
      <c r="K123" s="50">
        <f t="shared" si="22"/>
        <v>299.60463278857139</v>
      </c>
      <c r="L123" s="50"/>
      <c r="M123" s="50">
        <f t="shared" si="27"/>
        <v>4482.8343180989987</v>
      </c>
      <c r="N123" s="50">
        <f t="shared" si="23"/>
        <v>5123.2239146400534</v>
      </c>
      <c r="O123" s="50"/>
      <c r="P123" s="50">
        <v>2690.4957067799996</v>
      </c>
      <c r="Q123" s="50">
        <f t="shared" si="15"/>
        <v>2757.7580994494992</v>
      </c>
    </row>
    <row r="124" spans="1:17" ht="34" x14ac:dyDescent="0.2">
      <c r="A124" s="52" t="s">
        <v>118</v>
      </c>
      <c r="B124" s="52"/>
      <c r="C124" s="26" t="s">
        <v>46</v>
      </c>
      <c r="D124" s="49"/>
      <c r="E124" s="49"/>
      <c r="F124" s="49"/>
      <c r="G124" s="50">
        <v>802.71050057999992</v>
      </c>
      <c r="H124" s="50">
        <f t="shared" si="26"/>
        <v>917.38342923428559</v>
      </c>
      <c r="I124" s="50"/>
      <c r="J124" s="50">
        <f t="shared" si="21"/>
        <v>178.38011123999999</v>
      </c>
      <c r="K124" s="50">
        <f t="shared" si="22"/>
        <v>203.86298427428571</v>
      </c>
      <c r="L124" s="50"/>
      <c r="M124" s="50">
        <f t="shared" si="27"/>
        <v>3050.2999022039994</v>
      </c>
      <c r="N124" s="50">
        <f t="shared" si="23"/>
        <v>3486.0466162449484</v>
      </c>
      <c r="O124" s="50"/>
      <c r="P124" s="50">
        <v>1937.1536121599995</v>
      </c>
      <c r="Q124" s="50">
        <f t="shared" si="15"/>
        <v>1985.5824524639993</v>
      </c>
    </row>
    <row r="125" spans="1:17" ht="17" x14ac:dyDescent="0.2">
      <c r="A125" s="53" t="s">
        <v>135</v>
      </c>
      <c r="B125" s="53"/>
      <c r="C125" s="25" t="s">
        <v>62</v>
      </c>
      <c r="D125" s="4"/>
      <c r="E125" s="4"/>
      <c r="F125" s="4"/>
      <c r="G125" s="51">
        <v>728.77121644499982</v>
      </c>
      <c r="H125" s="51">
        <f t="shared" si="26"/>
        <v>832.88139022285691</v>
      </c>
      <c r="I125" s="51"/>
      <c r="J125" s="51">
        <f t="shared" si="21"/>
        <v>161.94915920999995</v>
      </c>
      <c r="K125" s="51">
        <f t="shared" si="22"/>
        <v>185.08475338285709</v>
      </c>
      <c r="L125" s="51"/>
      <c r="M125" s="51">
        <f t="shared" si="27"/>
        <v>2769.3306224909993</v>
      </c>
      <c r="N125" s="51">
        <f t="shared" si="23"/>
        <v>3164.9398273339416</v>
      </c>
      <c r="O125" s="51"/>
      <c r="P125" s="51">
        <v>1538.9611541549996</v>
      </c>
      <c r="Q125" s="51">
        <f t="shared" si="15"/>
        <v>1577.4351830088744</v>
      </c>
    </row>
    <row r="126" spans="1:17" ht="17" x14ac:dyDescent="0.2">
      <c r="A126" s="52" t="s">
        <v>256</v>
      </c>
      <c r="B126" s="52"/>
      <c r="C126" s="26" t="s">
        <v>62</v>
      </c>
      <c r="D126" s="49"/>
      <c r="E126" s="49"/>
      <c r="F126" s="49"/>
      <c r="G126" s="50">
        <v>825.94208560499999</v>
      </c>
      <c r="H126" s="50">
        <f t="shared" si="26"/>
        <v>943.93381211999997</v>
      </c>
      <c r="I126" s="50"/>
      <c r="J126" s="50">
        <f t="shared" si="21"/>
        <v>183.54268568999998</v>
      </c>
      <c r="K126" s="50">
        <f t="shared" si="22"/>
        <v>209.76306935999997</v>
      </c>
      <c r="L126" s="50"/>
      <c r="M126" s="50">
        <f t="shared" si="27"/>
        <v>3138.579925299</v>
      </c>
      <c r="N126" s="50">
        <f t="shared" si="23"/>
        <v>3586.9377697902078</v>
      </c>
      <c r="O126" s="50"/>
      <c r="P126" s="50">
        <v>1937.1536121599995</v>
      </c>
      <c r="Q126" s="50">
        <f t="shared" si="15"/>
        <v>1985.5824524639993</v>
      </c>
    </row>
    <row r="127" spans="1:17" ht="34" x14ac:dyDescent="0.2">
      <c r="A127" s="53" t="s">
        <v>257</v>
      </c>
      <c r="B127" s="53"/>
      <c r="C127" s="25" t="s">
        <v>46</v>
      </c>
      <c r="D127" s="4"/>
      <c r="E127" s="4"/>
      <c r="F127" s="4"/>
      <c r="G127" s="51">
        <v>962.18940797999983</v>
      </c>
      <c r="H127" s="51">
        <f t="shared" si="26"/>
        <v>1099.6450376914283</v>
      </c>
      <c r="I127" s="51"/>
      <c r="J127" s="51">
        <f t="shared" si="21"/>
        <v>213.81986843999996</v>
      </c>
      <c r="K127" s="51">
        <f t="shared" si="22"/>
        <v>244.36556393142854</v>
      </c>
      <c r="L127" s="51"/>
      <c r="M127" s="51">
        <f t="shared" si="27"/>
        <v>3656.319750323999</v>
      </c>
      <c r="N127" s="51">
        <f t="shared" si="23"/>
        <v>4178.6386592075205</v>
      </c>
      <c r="O127" s="51"/>
      <c r="P127" s="51">
        <v>1937.1536121599995</v>
      </c>
      <c r="Q127" s="51">
        <f t="shared" si="15"/>
        <v>1985.5824524639993</v>
      </c>
    </row>
    <row r="128" spans="1:17" ht="17" x14ac:dyDescent="0.2">
      <c r="A128" s="92" t="s">
        <v>137</v>
      </c>
      <c r="B128" s="52" t="s">
        <v>268</v>
      </c>
      <c r="C128" s="26" t="s">
        <v>62</v>
      </c>
      <c r="D128" s="49"/>
      <c r="E128" s="49"/>
      <c r="F128" s="49"/>
      <c r="G128" s="50">
        <v>641.10932864999984</v>
      </c>
      <c r="H128" s="50">
        <f t="shared" si="26"/>
        <v>732.69637559999978</v>
      </c>
      <c r="I128" s="50"/>
      <c r="J128" s="50">
        <f t="shared" si="21"/>
        <v>142.46873969999996</v>
      </c>
      <c r="K128" s="50">
        <f t="shared" si="22"/>
        <v>162.82141679999995</v>
      </c>
      <c r="L128" s="50"/>
      <c r="M128" s="50">
        <f t="shared" si="27"/>
        <v>2436.2154488699994</v>
      </c>
      <c r="N128" s="50">
        <f t="shared" si="23"/>
        <v>2784.2379091447601</v>
      </c>
      <c r="O128" s="50"/>
      <c r="P128" s="50">
        <v>1538.9611541549996</v>
      </c>
      <c r="Q128" s="50">
        <f t="shared" si="15"/>
        <v>1577.4351830088744</v>
      </c>
    </row>
    <row r="129" spans="1:19" ht="16" customHeight="1" x14ac:dyDescent="0.2">
      <c r="A129" s="93"/>
      <c r="B129" s="52" t="s">
        <v>264</v>
      </c>
      <c r="C129" s="26" t="s">
        <v>62</v>
      </c>
      <c r="D129" s="49"/>
      <c r="E129" s="49"/>
      <c r="F129" s="49"/>
      <c r="G129" s="50">
        <v>804.82246285499991</v>
      </c>
      <c r="H129" s="50">
        <f t="shared" si="26"/>
        <v>919.79710040571422</v>
      </c>
      <c r="I129" s="50"/>
      <c r="J129" s="50">
        <f t="shared" si="21"/>
        <v>178.84943618999998</v>
      </c>
      <c r="K129" s="50">
        <f t="shared" si="22"/>
        <v>204.39935564571425</v>
      </c>
      <c r="L129" s="50"/>
      <c r="M129" s="50">
        <f t="shared" si="27"/>
        <v>3058.3253588489997</v>
      </c>
      <c r="N129" s="50">
        <f t="shared" si="23"/>
        <v>3495.2185392945175</v>
      </c>
      <c r="O129" s="50"/>
      <c r="P129" s="50">
        <v>1538.9611541549996</v>
      </c>
      <c r="Q129" s="50">
        <f t="shared" si="15"/>
        <v>1577.4351830088744</v>
      </c>
    </row>
    <row r="130" spans="1:19" ht="34" x14ac:dyDescent="0.2">
      <c r="A130" s="63" t="s">
        <v>258</v>
      </c>
      <c r="B130" s="63"/>
      <c r="C130" s="64" t="s">
        <v>62</v>
      </c>
      <c r="D130" s="65"/>
      <c r="E130" s="65"/>
      <c r="F130" s="65"/>
      <c r="G130" s="66">
        <v>852.3467651699998</v>
      </c>
      <c r="H130" s="66">
        <f t="shared" si="26"/>
        <v>974.11058876571406</v>
      </c>
      <c r="I130" s="66"/>
      <c r="J130" s="66">
        <f t="shared" si="21"/>
        <v>189.41039225999995</v>
      </c>
      <c r="K130" s="66">
        <f t="shared" si="22"/>
        <v>216.46901972571422</v>
      </c>
      <c r="L130" s="66"/>
      <c r="M130" s="66">
        <f t="shared" si="27"/>
        <v>3238.9177076459991</v>
      </c>
      <c r="N130" s="66">
        <f t="shared" si="23"/>
        <v>3701.6091784538421</v>
      </c>
      <c r="O130" s="66"/>
      <c r="P130" s="66">
        <v>2152.3986258749997</v>
      </c>
      <c r="Q130" s="66">
        <f>P130*1.025</f>
        <v>2206.2085915218745</v>
      </c>
    </row>
    <row r="131" spans="1:19" ht="34" x14ac:dyDescent="0.2">
      <c r="A131" s="52" t="s">
        <v>259</v>
      </c>
      <c r="B131" s="52"/>
      <c r="C131" s="26" t="s">
        <v>62</v>
      </c>
      <c r="D131" s="49"/>
      <c r="E131" s="49"/>
      <c r="F131" s="49"/>
      <c r="G131" s="50">
        <v>825.94208560499999</v>
      </c>
      <c r="H131" s="50">
        <f t="shared" si="26"/>
        <v>943.93381211999997</v>
      </c>
      <c r="I131" s="50"/>
      <c r="J131" s="50">
        <f t="shared" si="21"/>
        <v>183.54268568999998</v>
      </c>
      <c r="K131" s="50">
        <f t="shared" si="22"/>
        <v>209.76306935999997</v>
      </c>
      <c r="L131" s="50"/>
      <c r="M131" s="50">
        <f t="shared" si="27"/>
        <v>3138.579925299</v>
      </c>
      <c r="N131" s="50">
        <f t="shared" si="23"/>
        <v>3586.9377697902078</v>
      </c>
      <c r="O131" s="50"/>
      <c r="P131" s="50">
        <v>1937.1536121599995</v>
      </c>
      <c r="Q131" s="50">
        <f t="shared" ref="Q131:Q150" si="28">P131*1.025</f>
        <v>1985.5824524639993</v>
      </c>
    </row>
    <row r="132" spans="1:19" ht="17" x14ac:dyDescent="0.2">
      <c r="A132" s="63" t="s">
        <v>140</v>
      </c>
      <c r="B132" s="63"/>
      <c r="C132" s="64" t="s">
        <v>17</v>
      </c>
      <c r="D132" s="65"/>
      <c r="E132" s="65"/>
      <c r="F132" s="65"/>
      <c r="G132" s="66">
        <v>1258.1408733299997</v>
      </c>
      <c r="H132" s="66">
        <f t="shared" si="26"/>
        <v>1437.8752838057139</v>
      </c>
      <c r="I132" s="66"/>
      <c r="J132" s="66">
        <f t="shared" si="21"/>
        <v>279.58686073999996</v>
      </c>
      <c r="K132" s="66">
        <f t="shared" si="22"/>
        <v>319.52784084571425</v>
      </c>
      <c r="L132" s="66"/>
      <c r="M132" s="66">
        <f t="shared" si="27"/>
        <v>4780.9353186539993</v>
      </c>
      <c r="N132" s="66">
        <f t="shared" si="23"/>
        <v>5463.9097545907807</v>
      </c>
      <c r="O132" s="66"/>
      <c r="P132" s="66">
        <v>2582.8680487949996</v>
      </c>
      <c r="Q132" s="66">
        <f t="shared" si="28"/>
        <v>2647.4397500148743</v>
      </c>
    </row>
    <row r="133" spans="1:19" ht="51" x14ac:dyDescent="0.2">
      <c r="A133" s="52" t="s">
        <v>176</v>
      </c>
      <c r="B133" s="52"/>
      <c r="C133" s="26" t="s">
        <v>30</v>
      </c>
      <c r="D133" s="49"/>
      <c r="E133" s="49"/>
      <c r="F133" s="49"/>
      <c r="G133" s="50">
        <v>943.34042243249974</v>
      </c>
      <c r="H133" s="50">
        <f t="shared" si="26"/>
        <v>1078.1033399228568</v>
      </c>
      <c r="I133" s="50"/>
      <c r="J133" s="50">
        <f t="shared" si="21"/>
        <v>209.63120498499995</v>
      </c>
      <c r="K133" s="50">
        <f t="shared" si="22"/>
        <v>239.5785199828571</v>
      </c>
      <c r="L133" s="50"/>
      <c r="M133" s="50">
        <f t="shared" si="27"/>
        <v>3584.693605243499</v>
      </c>
      <c r="N133" s="50">
        <f t="shared" si="23"/>
        <v>4096.7804522449424</v>
      </c>
      <c r="O133" s="50"/>
      <c r="P133" s="50">
        <v>2260.0159816049995</v>
      </c>
      <c r="Q133" s="50">
        <f t="shared" si="28"/>
        <v>2316.5163811451243</v>
      </c>
      <c r="R133" s="54"/>
      <c r="S133" s="54"/>
    </row>
    <row r="134" spans="1:19" ht="17" x14ac:dyDescent="0.2">
      <c r="A134" s="63" t="s">
        <v>119</v>
      </c>
      <c r="B134" s="63"/>
      <c r="C134" s="64" t="s">
        <v>46</v>
      </c>
      <c r="D134" s="65"/>
      <c r="E134" s="65"/>
      <c r="F134" s="65"/>
      <c r="G134" s="66">
        <v>844.94974607999973</v>
      </c>
      <c r="H134" s="66">
        <f t="shared" si="26"/>
        <v>965.65685266285686</v>
      </c>
      <c r="I134" s="66"/>
      <c r="J134" s="66">
        <f t="shared" si="21"/>
        <v>187.76661023999995</v>
      </c>
      <c r="K134" s="66">
        <f t="shared" si="22"/>
        <v>214.5904117028571</v>
      </c>
      <c r="L134" s="66"/>
      <c r="M134" s="66">
        <f t="shared" si="27"/>
        <v>3210.8090351039987</v>
      </c>
      <c r="N134" s="66">
        <f t="shared" si="23"/>
        <v>3669.4850772363266</v>
      </c>
      <c r="O134" s="66"/>
      <c r="P134" s="66">
        <v>2044.7709678899996</v>
      </c>
      <c r="Q134" s="66">
        <f t="shared" si="28"/>
        <v>2095.8902420872496</v>
      </c>
      <c r="R134" s="54"/>
      <c r="S134" s="54"/>
    </row>
    <row r="135" spans="1:19" ht="34" x14ac:dyDescent="0.2">
      <c r="A135" s="52" t="s">
        <v>260</v>
      </c>
      <c r="B135" s="52"/>
      <c r="C135" s="26" t="s">
        <v>62</v>
      </c>
      <c r="D135" s="49"/>
      <c r="E135" s="49"/>
      <c r="F135" s="49"/>
      <c r="G135" s="50">
        <v>641.10932864999984</v>
      </c>
      <c r="H135" s="50">
        <v>729.05111999999997</v>
      </c>
      <c r="I135" s="50"/>
      <c r="J135" s="50">
        <v>141.75994</v>
      </c>
      <c r="K135" s="50">
        <v>162.01136</v>
      </c>
      <c r="L135" s="50"/>
      <c r="M135" s="50">
        <v>2424.0949739999996</v>
      </c>
      <c r="N135" s="50">
        <v>2770.3859792485177</v>
      </c>
      <c r="O135" s="50"/>
      <c r="P135" s="50">
        <v>1614.291242715</v>
      </c>
      <c r="Q135" s="50">
        <f t="shared" si="28"/>
        <v>1654.6485237828749</v>
      </c>
    </row>
    <row r="136" spans="1:19" ht="51" x14ac:dyDescent="0.2">
      <c r="A136" s="63" t="s">
        <v>124</v>
      </c>
      <c r="B136" s="63"/>
      <c r="C136" s="64" t="s">
        <v>62</v>
      </c>
      <c r="D136" s="65"/>
      <c r="E136" s="65"/>
      <c r="F136" s="65"/>
      <c r="G136" s="66">
        <v>609.41959226999984</v>
      </c>
      <c r="H136" s="66">
        <f>G136+ (G136/35*4*1.25)</f>
        <v>696.47953402285691</v>
      </c>
      <c r="I136" s="66"/>
      <c r="J136" s="66">
        <f t="shared" ref="J136:J143" si="29">G136/4.5</f>
        <v>135.42657605999997</v>
      </c>
      <c r="K136" s="66">
        <f t="shared" ref="K136:K143" si="30">J136/7*8</f>
        <v>154.7732297828571</v>
      </c>
      <c r="L136" s="66"/>
      <c r="M136" s="66">
        <f>G136*3.8</f>
        <v>2315.7944506259992</v>
      </c>
      <c r="N136" s="66">
        <f t="shared" ref="N136:N143" si="31">M136+(M136/151.67*1.25*17.3333)</f>
        <v>2646.6143223131789</v>
      </c>
      <c r="O136" s="66"/>
      <c r="P136" s="66">
        <v>1521.22</v>
      </c>
      <c r="Q136" s="66">
        <f t="shared" si="28"/>
        <v>1559.2504999999999</v>
      </c>
    </row>
    <row r="137" spans="1:19" ht="17" x14ac:dyDescent="0.2">
      <c r="A137" s="52" t="s">
        <v>123</v>
      </c>
      <c r="B137" s="52"/>
      <c r="C137" s="26" t="s">
        <v>62</v>
      </c>
      <c r="D137" s="49"/>
      <c r="E137" s="49"/>
      <c r="F137" s="49"/>
      <c r="G137" s="50">
        <v>609.41959226999984</v>
      </c>
      <c r="H137" s="50">
        <f>G137+ (G137/35*4*1.25)</f>
        <v>696.47953402285691</v>
      </c>
      <c r="I137" s="50"/>
      <c r="J137" s="50">
        <f t="shared" si="29"/>
        <v>135.42657605999997</v>
      </c>
      <c r="K137" s="50">
        <f t="shared" si="30"/>
        <v>154.7732297828571</v>
      </c>
      <c r="L137" s="50"/>
      <c r="M137" s="50">
        <f>G137*3.8</f>
        <v>2315.7944506259992</v>
      </c>
      <c r="N137" s="50">
        <f t="shared" si="31"/>
        <v>2646.6143223131789</v>
      </c>
      <c r="O137" s="50"/>
      <c r="P137" s="50">
        <v>1521.22</v>
      </c>
      <c r="Q137" s="50">
        <f t="shared" si="28"/>
        <v>1559.2504999999999</v>
      </c>
    </row>
    <row r="138" spans="1:19" ht="17" x14ac:dyDescent="0.2">
      <c r="A138" s="112" t="s">
        <v>296</v>
      </c>
      <c r="B138" s="63" t="s">
        <v>268</v>
      </c>
      <c r="C138" s="64" t="s">
        <v>30</v>
      </c>
      <c r="D138" s="65"/>
      <c r="E138" s="65"/>
      <c r="F138" s="65"/>
      <c r="G138" s="66">
        <v>1101.2660123849996</v>
      </c>
      <c r="H138" s="66">
        <f>G138+ (G138/35*4*1.25)</f>
        <v>1258.5897284399996</v>
      </c>
      <c r="I138" s="66"/>
      <c r="J138" s="66">
        <f t="shared" si="29"/>
        <v>244.72578052999992</v>
      </c>
      <c r="K138" s="66">
        <f t="shared" si="30"/>
        <v>279.6866063199999</v>
      </c>
      <c r="L138" s="66"/>
      <c r="M138" s="66">
        <f>G138*3.8</f>
        <v>4184.8108470629986</v>
      </c>
      <c r="N138" s="66">
        <f t="shared" si="31"/>
        <v>4782.6266795891825</v>
      </c>
      <c r="O138" s="66"/>
      <c r="P138" s="66">
        <v>2367.6333373349994</v>
      </c>
      <c r="Q138" s="66">
        <f t="shared" si="28"/>
        <v>2426.8241707683742</v>
      </c>
    </row>
    <row r="139" spans="1:19" ht="16" customHeight="1" x14ac:dyDescent="0.2">
      <c r="A139" s="113"/>
      <c r="B139" s="63" t="s">
        <v>264</v>
      </c>
      <c r="C139" s="64" t="s">
        <v>30</v>
      </c>
      <c r="D139" s="65"/>
      <c r="E139" s="65"/>
      <c r="F139" s="65"/>
      <c r="G139" s="66">
        <v>1317.7569929399997</v>
      </c>
      <c r="H139" s="66">
        <f>G139+ (G139/35*4*1.25)</f>
        <v>1506.0079919314283</v>
      </c>
      <c r="I139" s="66"/>
      <c r="J139" s="66">
        <f t="shared" si="29"/>
        <v>292.83488731999995</v>
      </c>
      <c r="K139" s="66">
        <f t="shared" si="30"/>
        <v>334.66844265142851</v>
      </c>
      <c r="L139" s="66"/>
      <c r="M139" s="66">
        <f>G139*3.8</f>
        <v>5007.476573171999</v>
      </c>
      <c r="N139" s="66">
        <f t="shared" si="31"/>
        <v>5722.8132719733621</v>
      </c>
      <c r="O139" s="66"/>
      <c r="P139" s="66">
        <v>2367.6333373349994</v>
      </c>
      <c r="Q139" s="66">
        <f t="shared" si="28"/>
        <v>2426.8241707683742</v>
      </c>
    </row>
    <row r="140" spans="1:19" ht="17" x14ac:dyDescent="0.2">
      <c r="A140" s="52" t="s">
        <v>125</v>
      </c>
      <c r="B140" s="52"/>
      <c r="C140" s="26" t="s">
        <v>62</v>
      </c>
      <c r="D140" s="49"/>
      <c r="E140" s="49"/>
      <c r="F140" s="49"/>
      <c r="G140" s="50">
        <v>609.41959226999984</v>
      </c>
      <c r="H140" s="50">
        <f>G140+ (G140/35*4*1.25)</f>
        <v>696.47953402285691</v>
      </c>
      <c r="I140" s="50"/>
      <c r="J140" s="50">
        <f t="shared" si="29"/>
        <v>135.42657605999997</v>
      </c>
      <c r="K140" s="50">
        <f t="shared" si="30"/>
        <v>154.7732297828571</v>
      </c>
      <c r="L140" s="50"/>
      <c r="M140" s="50">
        <f>G140*3.8</f>
        <v>2315.7944506259992</v>
      </c>
      <c r="N140" s="50">
        <f t="shared" si="31"/>
        <v>2646.6143223131789</v>
      </c>
      <c r="O140" s="50"/>
      <c r="P140" s="50">
        <v>1521.22</v>
      </c>
      <c r="Q140" s="50">
        <f t="shared" si="28"/>
        <v>1559.2504999999999</v>
      </c>
    </row>
    <row r="141" spans="1:19" ht="34" x14ac:dyDescent="0.2">
      <c r="A141" s="53" t="s">
        <v>211</v>
      </c>
      <c r="B141" s="53"/>
      <c r="C141" s="25" t="s">
        <v>30</v>
      </c>
      <c r="D141" s="4"/>
      <c r="E141" s="4"/>
      <c r="F141" s="4"/>
      <c r="G141" s="51">
        <v>509.05259999999993</v>
      </c>
      <c r="H141" s="51">
        <f>G141+(G141/35*1.25*4)</f>
        <v>581.7743999999999</v>
      </c>
      <c r="I141" s="51"/>
      <c r="J141" s="51">
        <f t="shared" si="29"/>
        <v>113.12279999999998</v>
      </c>
      <c r="K141" s="51">
        <f t="shared" si="30"/>
        <v>129.28319999999999</v>
      </c>
      <c r="L141" s="51"/>
      <c r="M141" s="51">
        <f>G141*4.33</f>
        <v>2204.1977579999998</v>
      </c>
      <c r="N141" s="51">
        <f t="shared" si="31"/>
        <v>2519.0756260584608</v>
      </c>
      <c r="O141" s="51"/>
      <c r="P141" s="51">
        <v>1908.9472499999997</v>
      </c>
      <c r="Q141" s="51">
        <f t="shared" si="28"/>
        <v>1956.6709312499995</v>
      </c>
    </row>
    <row r="142" spans="1:19" ht="17" x14ac:dyDescent="0.2">
      <c r="A142" s="52" t="s">
        <v>179</v>
      </c>
      <c r="B142" s="52"/>
      <c r="C142" s="26" t="s">
        <v>46</v>
      </c>
      <c r="D142" s="49"/>
      <c r="E142" s="49"/>
      <c r="F142" s="49"/>
      <c r="G142" s="50">
        <v>802.71050057999992</v>
      </c>
      <c r="H142" s="50">
        <f>G142+ (G142/35*4*1.25)</f>
        <v>917.38342923428559</v>
      </c>
      <c r="I142" s="50"/>
      <c r="J142" s="50">
        <f t="shared" si="29"/>
        <v>178.38011123999999</v>
      </c>
      <c r="K142" s="50">
        <f t="shared" si="30"/>
        <v>203.86298427428571</v>
      </c>
      <c r="L142" s="50"/>
      <c r="M142" s="50">
        <f>G142*3.8</f>
        <v>3050.2999022039994</v>
      </c>
      <c r="N142" s="50">
        <f t="shared" si="31"/>
        <v>3486.0466162449484</v>
      </c>
      <c r="O142" s="50"/>
      <c r="P142" s="50">
        <v>1937.1536121599995</v>
      </c>
      <c r="Q142" s="50">
        <f t="shared" si="28"/>
        <v>1985.5824524639993</v>
      </c>
    </row>
    <row r="143" spans="1:19" ht="17" x14ac:dyDescent="0.2">
      <c r="A143" s="53" t="s">
        <v>261</v>
      </c>
      <c r="B143" s="53"/>
      <c r="C143" s="25" t="s">
        <v>62</v>
      </c>
      <c r="D143" s="4"/>
      <c r="E143" s="4"/>
      <c r="F143" s="4"/>
      <c r="G143" s="51">
        <v>825.94208560499999</v>
      </c>
      <c r="H143" s="61">
        <f>G143+ (G143/35*4*1.25)</f>
        <v>943.93381211999997</v>
      </c>
      <c r="I143" s="61"/>
      <c r="J143" s="61">
        <f t="shared" si="29"/>
        <v>183.54268568999998</v>
      </c>
      <c r="K143" s="61">
        <f t="shared" si="30"/>
        <v>209.76306935999997</v>
      </c>
      <c r="L143" s="61"/>
      <c r="M143" s="61">
        <f>G143*3.8</f>
        <v>3138.579925299</v>
      </c>
      <c r="N143" s="61">
        <f t="shared" si="31"/>
        <v>3586.9377697902078</v>
      </c>
      <c r="O143" s="51"/>
      <c r="P143" s="51">
        <v>1937.1536121599995</v>
      </c>
      <c r="Q143" s="51">
        <f t="shared" si="28"/>
        <v>1985.5824524639993</v>
      </c>
    </row>
    <row r="144" spans="1:19" ht="34" x14ac:dyDescent="0.2">
      <c r="A144" s="52" t="s">
        <v>113</v>
      </c>
      <c r="B144" s="52"/>
      <c r="C144" s="26" t="s">
        <v>62</v>
      </c>
      <c r="D144" s="49"/>
      <c r="E144" s="49"/>
      <c r="F144" s="49"/>
      <c r="G144" s="50">
        <v>825.94208560499999</v>
      </c>
      <c r="H144" s="50">
        <f t="shared" ref="H144:H150" si="32">G144+ (G144/35*4*1.25)</f>
        <v>943.93381211999997</v>
      </c>
      <c r="I144" s="50"/>
      <c r="J144" s="50">
        <f t="shared" ref="J144:J150" si="33">G144/4.5</f>
        <v>183.54268568999998</v>
      </c>
      <c r="K144" s="50">
        <f t="shared" ref="K144:K150" si="34">J144/7*8</f>
        <v>209.76306935999997</v>
      </c>
      <c r="L144" s="50"/>
      <c r="M144" s="50">
        <f t="shared" ref="M144:M150" si="35">G144*3.8</f>
        <v>3138.579925299</v>
      </c>
      <c r="N144" s="50">
        <f t="shared" ref="N144:N150" si="36">M144+(M144/151.67*1.25*17.3333)</f>
        <v>3586.9377697902078</v>
      </c>
      <c r="O144" s="50"/>
      <c r="P144" s="50">
        <v>1937.1536121599995</v>
      </c>
      <c r="Q144" s="50">
        <f t="shared" si="28"/>
        <v>1985.5824524639993</v>
      </c>
    </row>
    <row r="145" spans="1:17" ht="16" customHeight="1" x14ac:dyDescent="0.2">
      <c r="A145" s="112" t="s">
        <v>297</v>
      </c>
      <c r="B145" s="63" t="s">
        <v>268</v>
      </c>
      <c r="C145" s="64" t="s">
        <v>30</v>
      </c>
      <c r="D145" s="65"/>
      <c r="E145" s="65"/>
      <c r="F145" s="65"/>
      <c r="G145" s="66">
        <v>791.6988040199999</v>
      </c>
      <c r="H145" s="66">
        <f t="shared" si="32"/>
        <v>904.79863316571414</v>
      </c>
      <c r="I145" s="66"/>
      <c r="J145" s="66">
        <f t="shared" si="33"/>
        <v>175.93306755999998</v>
      </c>
      <c r="K145" s="66">
        <f t="shared" si="34"/>
        <v>201.06636292571426</v>
      </c>
      <c r="L145" s="66"/>
      <c r="M145" s="66">
        <f t="shared" si="35"/>
        <v>3008.4554552759996</v>
      </c>
      <c r="N145" s="66">
        <f t="shared" si="36"/>
        <v>3438.2245340567033</v>
      </c>
      <c r="O145" s="66"/>
      <c r="P145" s="66">
        <v>2152.3986258749997</v>
      </c>
      <c r="Q145" s="66">
        <f t="shared" si="28"/>
        <v>2206.2085915218745</v>
      </c>
    </row>
    <row r="146" spans="1:17" ht="21" customHeight="1" x14ac:dyDescent="0.2">
      <c r="A146" s="113"/>
      <c r="B146" s="63" t="s">
        <v>264</v>
      </c>
      <c r="C146" s="64" t="s">
        <v>30</v>
      </c>
      <c r="D146" s="65"/>
      <c r="E146" s="65"/>
      <c r="F146" s="65"/>
      <c r="G146" s="66">
        <v>960.07047653249981</v>
      </c>
      <c r="H146" s="66">
        <f t="shared" si="32"/>
        <v>1097.2234017514284</v>
      </c>
      <c r="I146" s="66"/>
      <c r="J146" s="66">
        <f t="shared" si="33"/>
        <v>213.34899478499995</v>
      </c>
      <c r="K146" s="66">
        <f t="shared" si="34"/>
        <v>243.82742261142852</v>
      </c>
      <c r="L146" s="66"/>
      <c r="M146" s="66">
        <f t="shared" si="35"/>
        <v>3648.2678108234991</v>
      </c>
      <c r="N146" s="66">
        <f t="shared" si="36"/>
        <v>4169.4364701278027</v>
      </c>
      <c r="O146" s="66"/>
      <c r="P146" s="66">
        <v>2152.3986258749997</v>
      </c>
      <c r="Q146" s="66">
        <f t="shared" si="28"/>
        <v>2206.2085915218745</v>
      </c>
    </row>
    <row r="147" spans="1:17" ht="16" customHeight="1" x14ac:dyDescent="0.2">
      <c r="A147" s="92" t="s">
        <v>128</v>
      </c>
      <c r="B147" s="52" t="s">
        <v>268</v>
      </c>
      <c r="C147" s="26" t="s">
        <v>46</v>
      </c>
      <c r="D147" s="49"/>
      <c r="E147" s="49"/>
      <c r="F147" s="49"/>
      <c r="G147" s="50">
        <v>727.71008417999985</v>
      </c>
      <c r="H147" s="50">
        <f>G147+ (G147/35*4*1.25)</f>
        <v>831.66866763428561</v>
      </c>
      <c r="I147" s="50"/>
      <c r="J147" s="50">
        <f>G147/4.5</f>
        <v>161.71335203999996</v>
      </c>
      <c r="K147" s="50">
        <f>J147/7*8</f>
        <v>184.81525947428568</v>
      </c>
      <c r="L147" s="50"/>
      <c r="M147" s="50">
        <f>G147*3.8</f>
        <v>2765.2983198839993</v>
      </c>
      <c r="N147" s="50">
        <f>M147+(M147/151.67*1.25*17.3333)</f>
        <v>3160.3314952651335</v>
      </c>
      <c r="O147" s="50"/>
      <c r="P147" s="50">
        <v>1990.9622900249997</v>
      </c>
      <c r="Q147" s="50">
        <f t="shared" si="28"/>
        <v>2040.7363472756244</v>
      </c>
    </row>
    <row r="148" spans="1:17" ht="16" customHeight="1" x14ac:dyDescent="0.2">
      <c r="A148" s="93"/>
      <c r="B148" s="52" t="s">
        <v>264</v>
      </c>
      <c r="C148" s="26" t="s">
        <v>46</v>
      </c>
      <c r="D148" s="49"/>
      <c r="E148" s="49"/>
      <c r="F148" s="49"/>
      <c r="G148" s="50">
        <v>970.63725707999981</v>
      </c>
      <c r="H148" s="50">
        <f t="shared" si="32"/>
        <v>1109.2997223771426</v>
      </c>
      <c r="I148" s="50"/>
      <c r="J148" s="50">
        <f t="shared" si="33"/>
        <v>215.69716823999997</v>
      </c>
      <c r="K148" s="50">
        <f t="shared" si="34"/>
        <v>246.51104941714283</v>
      </c>
      <c r="L148" s="50"/>
      <c r="M148" s="50">
        <f t="shared" si="35"/>
        <v>3688.4215769039993</v>
      </c>
      <c r="N148" s="50">
        <f t="shared" si="36"/>
        <v>4215.3263514057962</v>
      </c>
      <c r="O148" s="50"/>
      <c r="P148" s="50">
        <v>1990.9622900249997</v>
      </c>
      <c r="Q148" s="50">
        <f t="shared" si="28"/>
        <v>2040.7363472756244</v>
      </c>
    </row>
    <row r="149" spans="1:17" ht="17" x14ac:dyDescent="0.2">
      <c r="A149" s="53" t="s">
        <v>107</v>
      </c>
      <c r="B149" s="53"/>
      <c r="C149" s="25" t="s">
        <v>55</v>
      </c>
      <c r="D149" s="4"/>
      <c r="E149" s="4"/>
      <c r="F149" s="4"/>
      <c r="G149" s="51">
        <v>577.72985588999984</v>
      </c>
      <c r="H149" s="51">
        <f t="shared" si="32"/>
        <v>660.26269244571404</v>
      </c>
      <c r="I149" s="51"/>
      <c r="J149" s="51">
        <f t="shared" si="33"/>
        <v>128.38441241999996</v>
      </c>
      <c r="K149" s="51">
        <f t="shared" si="34"/>
        <v>146.72504276571425</v>
      </c>
      <c r="L149" s="51"/>
      <c r="M149" s="51">
        <f t="shared" si="35"/>
        <v>2195.3734523819994</v>
      </c>
      <c r="N149" s="51">
        <f t="shared" si="36"/>
        <v>2508.9907354815982</v>
      </c>
      <c r="O149" s="51"/>
      <c r="P149" s="51">
        <v>1917.9708133499996</v>
      </c>
      <c r="Q149" s="51">
        <f t="shared" si="28"/>
        <v>1965.9200836837495</v>
      </c>
    </row>
    <row r="150" spans="1:17" ht="17" x14ac:dyDescent="0.2">
      <c r="A150" s="52" t="s">
        <v>152</v>
      </c>
      <c r="B150" s="52"/>
      <c r="C150" s="26" t="s">
        <v>17</v>
      </c>
      <c r="D150" s="49"/>
      <c r="E150" s="49"/>
      <c r="F150" s="49"/>
      <c r="G150" s="50">
        <v>1021.7778529049998</v>
      </c>
      <c r="H150" s="50">
        <f t="shared" si="32"/>
        <v>1167.7461176057141</v>
      </c>
      <c r="I150" s="50"/>
      <c r="J150" s="50">
        <f t="shared" si="33"/>
        <v>227.06174508999996</v>
      </c>
      <c r="K150" s="50">
        <f t="shared" si="34"/>
        <v>259.49913724571422</v>
      </c>
      <c r="L150" s="50"/>
      <c r="M150" s="50">
        <f t="shared" si="35"/>
        <v>3882.7558410389993</v>
      </c>
      <c r="N150" s="50">
        <f t="shared" si="36"/>
        <v>4437.4219897457415</v>
      </c>
      <c r="O150" s="50"/>
      <c r="P150" s="50">
        <v>2636.6870289149992</v>
      </c>
      <c r="Q150" s="50">
        <f t="shared" si="28"/>
        <v>2702.6042046378739</v>
      </c>
    </row>
    <row r="151" spans="1:17" ht="17" x14ac:dyDescent="0.2">
      <c r="A151" s="53" t="s">
        <v>146</v>
      </c>
      <c r="B151" s="53"/>
      <c r="C151" s="25" t="s">
        <v>147</v>
      </c>
      <c r="D151" s="4"/>
      <c r="E151" s="4"/>
      <c r="F151" s="4"/>
      <c r="G151" s="51"/>
      <c r="H151" s="51"/>
      <c r="I151" s="51"/>
      <c r="J151" s="51"/>
      <c r="K151" s="51"/>
      <c r="L151" s="51"/>
      <c r="M151" s="51"/>
      <c r="N151" s="51"/>
      <c r="O151" s="51"/>
      <c r="P151" s="51"/>
      <c r="Q151" s="4"/>
    </row>
    <row r="152" spans="1:17" ht="34" x14ac:dyDescent="0.2">
      <c r="A152" s="52" t="s">
        <v>157</v>
      </c>
      <c r="B152" s="52"/>
      <c r="C152" s="26" t="s">
        <v>46</v>
      </c>
      <c r="D152" s="49"/>
      <c r="E152" s="49"/>
      <c r="F152" s="49"/>
      <c r="G152" s="50">
        <v>669.61566823499993</v>
      </c>
      <c r="H152" s="50">
        <f>G152+ (G152/35*4*1.25)</f>
        <v>765.27504941142854</v>
      </c>
      <c r="I152" s="50"/>
      <c r="J152" s="50">
        <f>G152/4.5</f>
        <v>148.80348182999998</v>
      </c>
      <c r="K152" s="50">
        <f>J152/7*8</f>
        <v>170.06112209142856</v>
      </c>
      <c r="L152" s="50"/>
      <c r="M152" s="50">
        <f>G152*3.8</f>
        <v>2544.5395392929995</v>
      </c>
      <c r="N152" s="50">
        <f>M152+(M152/151.67*1.25*17.3333)</f>
        <v>2908.036499769918</v>
      </c>
      <c r="O152" s="50"/>
      <c r="P152" s="50">
        <v>1829.5362564299996</v>
      </c>
      <c r="Q152" s="50">
        <f t="shared" ref="Q152:Q186" si="37">P152*1.025</f>
        <v>1875.2746628407494</v>
      </c>
    </row>
    <row r="153" spans="1:17" ht="17" x14ac:dyDescent="0.2">
      <c r="A153" s="53" t="s">
        <v>136</v>
      </c>
      <c r="B153" s="53"/>
      <c r="C153" s="25" t="s">
        <v>46</v>
      </c>
      <c r="D153" s="4"/>
      <c r="E153" s="4"/>
      <c r="F153" s="4"/>
      <c r="G153" s="51">
        <v>962.18940797999983</v>
      </c>
      <c r="H153" s="51">
        <f>G153+ (G153/35*4*1.25)</f>
        <v>1099.6450376914283</v>
      </c>
      <c r="I153" s="51"/>
      <c r="J153" s="51">
        <f>G153/4.5</f>
        <v>213.81986843999996</v>
      </c>
      <c r="K153" s="51">
        <f>J153/7*8</f>
        <v>244.36556393142854</v>
      </c>
      <c r="L153" s="51"/>
      <c r="M153" s="51">
        <f>G153*3.8</f>
        <v>3656.319750323999</v>
      </c>
      <c r="N153" s="51">
        <f>M153+(M153/151.67*1.25*17.3333)</f>
        <v>4178.6386592075205</v>
      </c>
      <c r="O153" s="51"/>
      <c r="P153" s="51">
        <v>1937.1536121599995</v>
      </c>
      <c r="Q153" s="51">
        <f t="shared" si="37"/>
        <v>1985.5824524639993</v>
      </c>
    </row>
    <row r="154" spans="1:17" ht="17" x14ac:dyDescent="0.2">
      <c r="A154" s="52" t="s">
        <v>120</v>
      </c>
      <c r="B154" s="52"/>
      <c r="C154" s="26" t="s">
        <v>46</v>
      </c>
      <c r="D154" s="49"/>
      <c r="E154" s="49"/>
      <c r="F154" s="49"/>
      <c r="G154" s="50">
        <v>836.58431501999985</v>
      </c>
      <c r="H154" s="50">
        <f>G154+ (G154/35*4*1.25)</f>
        <v>956.09636002285697</v>
      </c>
      <c r="I154" s="50"/>
      <c r="J154" s="50">
        <f>G154/4.5</f>
        <v>185.90762555999996</v>
      </c>
      <c r="K154" s="50">
        <f>J154/7*8</f>
        <v>212.46585778285709</v>
      </c>
      <c r="L154" s="50"/>
      <c r="M154" s="50">
        <f>G154*3.8</f>
        <v>3179.0203970759994</v>
      </c>
      <c r="N154" s="50">
        <f>M154+(M154/151.67*1.25*17.3333)</f>
        <v>3633.1553137424253</v>
      </c>
      <c r="O154" s="50"/>
      <c r="P154" s="50">
        <v>2215.6956805949994</v>
      </c>
      <c r="Q154" s="50">
        <f t="shared" si="37"/>
        <v>2271.0880726098744</v>
      </c>
    </row>
    <row r="155" spans="1:17" ht="17" x14ac:dyDescent="0.2">
      <c r="A155" s="53" t="s">
        <v>169</v>
      </c>
      <c r="B155" s="53"/>
      <c r="C155" s="25" t="s">
        <v>147</v>
      </c>
      <c r="D155" s="4"/>
      <c r="E155" s="4"/>
      <c r="F155" s="4"/>
      <c r="G155" s="51"/>
      <c r="H155" s="51"/>
      <c r="I155" s="51"/>
      <c r="J155" s="51"/>
      <c r="K155" s="51"/>
      <c r="L155" s="51"/>
      <c r="M155" s="51"/>
      <c r="N155" s="51"/>
      <c r="O155" s="51"/>
      <c r="P155" s="51"/>
      <c r="Q155" s="51"/>
    </row>
    <row r="156" spans="1:17" ht="17" x14ac:dyDescent="0.2">
      <c r="A156" s="92" t="s">
        <v>299</v>
      </c>
      <c r="B156" s="52" t="s">
        <v>268</v>
      </c>
      <c r="C156" s="26" t="s">
        <v>46</v>
      </c>
      <c r="D156" s="49"/>
      <c r="E156" s="49"/>
      <c r="F156" s="49"/>
      <c r="G156" s="50">
        <v>745.66691464499979</v>
      </c>
      <c r="H156" s="50">
        <f t="shared" ref="H156:H180" si="38">G156+ (G156/35*4*1.25)</f>
        <v>852.19075959428551</v>
      </c>
      <c r="I156" s="50"/>
      <c r="J156" s="50">
        <f t="shared" ref="J156:J186" si="39">G156/4.5</f>
        <v>165.70375880999995</v>
      </c>
      <c r="K156" s="50">
        <f t="shared" ref="K156:K186" si="40">J156/7*8</f>
        <v>189.37572435428567</v>
      </c>
      <c r="L156" s="50"/>
      <c r="M156" s="50">
        <f t="shared" ref="M156:M164" si="41">G156*3.8</f>
        <v>2833.534275650999</v>
      </c>
      <c r="N156" s="50">
        <f t="shared" ref="N156:N186" si="42">M156+(M156/151.67*1.25*17.3333)</f>
        <v>3238.315211730493</v>
      </c>
      <c r="O156" s="50"/>
      <c r="P156" s="50">
        <v>1937.1536121599995</v>
      </c>
      <c r="Q156" s="50">
        <f t="shared" si="37"/>
        <v>1985.5824524639993</v>
      </c>
    </row>
    <row r="157" spans="1:17" ht="15" customHeight="1" x14ac:dyDescent="0.2">
      <c r="A157" s="93"/>
      <c r="B157" s="52" t="s">
        <v>264</v>
      </c>
      <c r="C157" s="26" t="s">
        <v>46</v>
      </c>
      <c r="D157" s="49"/>
      <c r="E157" s="49"/>
      <c r="F157" s="49"/>
      <c r="G157" s="50">
        <v>992.80770983999969</v>
      </c>
      <c r="H157" s="50">
        <f>G157+ (G157/35*4*1.25)</f>
        <v>1134.6373826742854</v>
      </c>
      <c r="I157" s="50"/>
      <c r="J157" s="50">
        <f>G157/4.5</f>
        <v>220.62393551999992</v>
      </c>
      <c r="K157" s="50">
        <f>J157/7*8</f>
        <v>252.14164059428563</v>
      </c>
      <c r="L157" s="50"/>
      <c r="M157" s="50">
        <f>G157*3.8</f>
        <v>3772.6692973919985</v>
      </c>
      <c r="N157" s="50">
        <f>M157+(M157/151.67*1.25*17.3333)</f>
        <v>4311.6091728822466</v>
      </c>
      <c r="O157" s="50"/>
      <c r="P157" s="50">
        <v>1937.1536121599995</v>
      </c>
      <c r="Q157" s="50">
        <f t="shared" si="37"/>
        <v>1985.5824524639993</v>
      </c>
    </row>
    <row r="158" spans="1:17" ht="17" x14ac:dyDescent="0.2">
      <c r="A158" s="112" t="s">
        <v>298</v>
      </c>
      <c r="B158" s="63" t="s">
        <v>268</v>
      </c>
      <c r="C158" s="64" t="s">
        <v>55</v>
      </c>
      <c r="D158" s="65"/>
      <c r="E158" s="65"/>
      <c r="F158" s="65"/>
      <c r="G158" s="66">
        <v>641.10932864999984</v>
      </c>
      <c r="H158" s="66">
        <f t="shared" si="38"/>
        <v>732.69637559999978</v>
      </c>
      <c r="I158" s="66"/>
      <c r="J158" s="66">
        <f t="shared" si="39"/>
        <v>142.46873969999996</v>
      </c>
      <c r="K158" s="66">
        <f t="shared" si="40"/>
        <v>162.82141679999995</v>
      </c>
      <c r="L158" s="66"/>
      <c r="M158" s="66">
        <f t="shared" si="41"/>
        <v>2436.2154488699994</v>
      </c>
      <c r="N158" s="66">
        <f t="shared" si="42"/>
        <v>2784.2379091447601</v>
      </c>
      <c r="O158" s="66"/>
      <c r="P158" s="66">
        <v>1775.7275785649999</v>
      </c>
      <c r="Q158" s="66">
        <f t="shared" si="37"/>
        <v>1820.1207680291247</v>
      </c>
    </row>
    <row r="159" spans="1:17" ht="18" customHeight="1" x14ac:dyDescent="0.2">
      <c r="A159" s="113"/>
      <c r="B159" s="63" t="s">
        <v>264</v>
      </c>
      <c r="C159" s="64" t="s">
        <v>55</v>
      </c>
      <c r="D159" s="65"/>
      <c r="E159" s="65"/>
      <c r="F159" s="65"/>
      <c r="G159" s="66">
        <v>810.09721741499993</v>
      </c>
      <c r="H159" s="66">
        <f t="shared" si="38"/>
        <v>925.82539133142848</v>
      </c>
      <c r="I159" s="66"/>
      <c r="J159" s="66">
        <f t="shared" si="39"/>
        <v>180.02160386999998</v>
      </c>
      <c r="K159" s="66">
        <f t="shared" si="40"/>
        <v>205.73897585142853</v>
      </c>
      <c r="L159" s="66"/>
      <c r="M159" s="66">
        <f t="shared" si="41"/>
        <v>3078.3694261769997</v>
      </c>
      <c r="N159" s="66">
        <f t="shared" si="42"/>
        <v>3518.125976374417</v>
      </c>
      <c r="O159" s="66"/>
      <c r="P159" s="66">
        <v>1775.7275785649999</v>
      </c>
      <c r="Q159" s="66">
        <f t="shared" si="37"/>
        <v>1820.1207680291247</v>
      </c>
    </row>
    <row r="160" spans="1:17" ht="17" x14ac:dyDescent="0.2">
      <c r="A160" s="92" t="s">
        <v>112</v>
      </c>
      <c r="B160" s="52" t="s">
        <v>268</v>
      </c>
      <c r="C160" s="26" t="s">
        <v>46</v>
      </c>
      <c r="D160" s="49"/>
      <c r="E160" s="49"/>
      <c r="F160" s="49"/>
      <c r="G160" s="50">
        <v>753.06393373499998</v>
      </c>
      <c r="H160" s="50">
        <f t="shared" si="38"/>
        <v>860.64449569714282</v>
      </c>
      <c r="I160" s="50"/>
      <c r="J160" s="50">
        <f t="shared" si="39"/>
        <v>167.34754082999999</v>
      </c>
      <c r="K160" s="50">
        <f t="shared" si="40"/>
        <v>191.25433237714284</v>
      </c>
      <c r="L160" s="50"/>
      <c r="M160" s="50">
        <f t="shared" si="41"/>
        <v>2861.6429481929999</v>
      </c>
      <c r="N160" s="50">
        <f t="shared" si="42"/>
        <v>3270.4393129480086</v>
      </c>
      <c r="O160" s="50"/>
      <c r="P160" s="50">
        <v>1883.3449342949993</v>
      </c>
      <c r="Q160" s="50">
        <f t="shared" si="37"/>
        <v>1930.4285576523741</v>
      </c>
    </row>
    <row r="161" spans="1:17" ht="18" customHeight="1" x14ac:dyDescent="0.2">
      <c r="A161" s="93"/>
      <c r="B161" s="52" t="s">
        <v>264</v>
      </c>
      <c r="C161" s="26" t="s">
        <v>46</v>
      </c>
      <c r="D161" s="49"/>
      <c r="E161" s="49"/>
      <c r="F161" s="49"/>
      <c r="G161" s="50">
        <v>999.15389891999985</v>
      </c>
      <c r="H161" s="50">
        <f t="shared" si="38"/>
        <v>1141.8901701942855</v>
      </c>
      <c r="I161" s="50"/>
      <c r="J161" s="50">
        <f t="shared" si="39"/>
        <v>222.03419975999998</v>
      </c>
      <c r="K161" s="50">
        <f t="shared" si="40"/>
        <v>253.7533711542857</v>
      </c>
      <c r="L161" s="50"/>
      <c r="M161" s="50">
        <f t="shared" si="41"/>
        <v>3796.7848158959991</v>
      </c>
      <c r="N161" s="50">
        <f t="shared" si="42"/>
        <v>4339.1696831190011</v>
      </c>
      <c r="O161" s="50"/>
      <c r="P161" s="50">
        <v>1883.3449342949993</v>
      </c>
      <c r="Q161" s="50">
        <f t="shared" si="37"/>
        <v>1930.4285576523741</v>
      </c>
    </row>
    <row r="162" spans="1:17" ht="34" x14ac:dyDescent="0.2">
      <c r="A162" s="53" t="s">
        <v>161</v>
      </c>
      <c r="B162" s="53"/>
      <c r="C162" s="25" t="s">
        <v>55</v>
      </c>
      <c r="D162" s="4"/>
      <c r="E162" s="4"/>
      <c r="F162" s="4"/>
      <c r="G162" s="51">
        <v>641.10932864999984</v>
      </c>
      <c r="H162" s="51">
        <f t="shared" si="38"/>
        <v>732.69637559999978</v>
      </c>
      <c r="I162" s="51"/>
      <c r="J162" s="51">
        <f t="shared" si="39"/>
        <v>142.46873969999996</v>
      </c>
      <c r="K162" s="51">
        <f t="shared" si="40"/>
        <v>162.82141679999995</v>
      </c>
      <c r="L162" s="51"/>
      <c r="M162" s="51">
        <f t="shared" si="41"/>
        <v>2436.2154488699994</v>
      </c>
      <c r="N162" s="51">
        <f t="shared" si="42"/>
        <v>2784.2379091447601</v>
      </c>
      <c r="O162" s="51"/>
      <c r="P162" s="51">
        <v>1614.291242715</v>
      </c>
      <c r="Q162" s="51">
        <f t="shared" si="37"/>
        <v>1654.6485237828749</v>
      </c>
    </row>
    <row r="163" spans="1:17" ht="17" x14ac:dyDescent="0.2">
      <c r="A163" s="92" t="s">
        <v>300</v>
      </c>
      <c r="B163" s="52" t="s">
        <v>268</v>
      </c>
      <c r="C163" s="26" t="s">
        <v>30</v>
      </c>
      <c r="D163" s="49"/>
      <c r="E163" s="49"/>
      <c r="F163" s="49"/>
      <c r="G163" s="50">
        <v>863.85226295249981</v>
      </c>
      <c r="H163" s="50">
        <f t="shared" si="38"/>
        <v>987.25972908857125</v>
      </c>
      <c r="I163" s="50"/>
      <c r="J163" s="50">
        <f t="shared" si="39"/>
        <v>191.96716954499996</v>
      </c>
      <c r="K163" s="50">
        <f t="shared" si="40"/>
        <v>219.39105090857137</v>
      </c>
      <c r="L163" s="50"/>
      <c r="M163" s="50">
        <f t="shared" si="41"/>
        <v>3282.6385992194992</v>
      </c>
      <c r="N163" s="50">
        <f t="shared" si="42"/>
        <v>3751.5757624015009</v>
      </c>
      <c r="O163" s="50"/>
      <c r="P163" s="50">
        <v>2367.6333373349994</v>
      </c>
      <c r="Q163" s="50">
        <f t="shared" si="37"/>
        <v>2426.8241707683742</v>
      </c>
    </row>
    <row r="164" spans="1:17" ht="16" customHeight="1" x14ac:dyDescent="0.2">
      <c r="A164" s="93"/>
      <c r="B164" s="52" t="s">
        <v>264</v>
      </c>
      <c r="C164" s="26" t="s">
        <v>30</v>
      </c>
      <c r="D164" s="49"/>
      <c r="E164" s="49"/>
      <c r="F164" s="49"/>
      <c r="G164" s="50">
        <v>1109.6310394349998</v>
      </c>
      <c r="H164" s="50">
        <f t="shared" si="38"/>
        <v>1268.1497593542854</v>
      </c>
      <c r="I164" s="50"/>
      <c r="J164" s="50">
        <f t="shared" si="39"/>
        <v>246.58467542999995</v>
      </c>
      <c r="K164" s="50">
        <f t="shared" si="40"/>
        <v>281.81105763428565</v>
      </c>
      <c r="L164" s="50"/>
      <c r="M164" s="50">
        <f t="shared" si="41"/>
        <v>4216.5979498529987</v>
      </c>
      <c r="N164" s="50">
        <f t="shared" si="42"/>
        <v>4818.9546885306127</v>
      </c>
      <c r="O164" s="50"/>
      <c r="P164" s="50">
        <v>2367.6333373349994</v>
      </c>
      <c r="Q164" s="50">
        <f t="shared" si="37"/>
        <v>2426.8241707683742</v>
      </c>
    </row>
    <row r="165" spans="1:17" ht="32" customHeight="1" x14ac:dyDescent="0.2">
      <c r="A165" s="71" t="s">
        <v>168</v>
      </c>
      <c r="B165" s="71"/>
      <c r="C165" s="72" t="s">
        <v>70</v>
      </c>
      <c r="D165" s="73"/>
      <c r="E165" s="73"/>
      <c r="F165" s="73"/>
      <c r="G165" s="74">
        <v>369.6758161649999</v>
      </c>
      <c r="H165" s="74">
        <f t="shared" si="38"/>
        <v>422.48664704571416</v>
      </c>
      <c r="I165" s="74"/>
      <c r="J165" s="74">
        <f t="shared" si="39"/>
        <v>82.150181369999984</v>
      </c>
      <c r="K165" s="74">
        <f t="shared" si="40"/>
        <v>93.88592156571427</v>
      </c>
      <c r="L165" s="74"/>
      <c r="M165" s="74">
        <v>2001.25</v>
      </c>
      <c r="N165" s="74">
        <f t="shared" si="42"/>
        <v>2287.1360241395796</v>
      </c>
      <c r="O165" s="74"/>
      <c r="P165" s="74">
        <v>1521.22</v>
      </c>
      <c r="Q165" s="74">
        <f t="shared" si="37"/>
        <v>1559.2504999999999</v>
      </c>
    </row>
    <row r="166" spans="1:17" ht="17" x14ac:dyDescent="0.2">
      <c r="A166" s="52" t="s">
        <v>159</v>
      </c>
      <c r="B166" s="52"/>
      <c r="C166" s="26" t="s">
        <v>46</v>
      </c>
      <c r="D166" s="49"/>
      <c r="E166" s="49"/>
      <c r="F166" s="49"/>
      <c r="G166" s="50">
        <v>669.61566823499993</v>
      </c>
      <c r="H166" s="50">
        <f t="shared" si="38"/>
        <v>765.27504941142854</v>
      </c>
      <c r="I166" s="50"/>
      <c r="J166" s="50">
        <f t="shared" si="39"/>
        <v>148.80348182999998</v>
      </c>
      <c r="K166" s="50">
        <f t="shared" si="40"/>
        <v>170.06112209142856</v>
      </c>
      <c r="L166" s="50"/>
      <c r="M166" s="50">
        <f t="shared" ref="M166:M180" si="43">G166*3.8</f>
        <v>2544.5395392929995</v>
      </c>
      <c r="N166" s="50">
        <f t="shared" si="42"/>
        <v>2908.036499769918</v>
      </c>
      <c r="O166" s="50"/>
      <c r="P166" s="50">
        <v>1829.5362564299996</v>
      </c>
      <c r="Q166" s="50">
        <f t="shared" si="37"/>
        <v>1875.2746628407494</v>
      </c>
    </row>
    <row r="167" spans="1:17" ht="34" x14ac:dyDescent="0.2">
      <c r="A167" s="53" t="s">
        <v>99</v>
      </c>
      <c r="B167" s="53"/>
      <c r="C167" s="25" t="s">
        <v>17</v>
      </c>
      <c r="D167" s="4"/>
      <c r="E167" s="4"/>
      <c r="F167" s="4"/>
      <c r="G167" s="51">
        <v>752.99525203499979</v>
      </c>
      <c r="H167" s="51">
        <f t="shared" si="38"/>
        <v>860.56600232571407</v>
      </c>
      <c r="I167" s="51"/>
      <c r="J167" s="51">
        <f t="shared" si="39"/>
        <v>167.33227822999996</v>
      </c>
      <c r="K167" s="51">
        <f t="shared" si="40"/>
        <v>191.23688940571424</v>
      </c>
      <c r="L167" s="51"/>
      <c r="M167" s="51">
        <f t="shared" si="43"/>
        <v>2861.3819577329991</v>
      </c>
      <c r="N167" s="51">
        <f t="shared" si="42"/>
        <v>3270.1410390276965</v>
      </c>
      <c r="O167" s="51"/>
      <c r="P167" s="51">
        <v>2582.8680487949996</v>
      </c>
      <c r="Q167" s="51">
        <f t="shared" si="37"/>
        <v>2647.4397500148743</v>
      </c>
    </row>
    <row r="168" spans="1:17" ht="17" x14ac:dyDescent="0.2">
      <c r="A168" s="52" t="s">
        <v>105</v>
      </c>
      <c r="B168" s="52"/>
      <c r="C168" s="26" t="s">
        <v>30</v>
      </c>
      <c r="D168" s="49"/>
      <c r="E168" s="49"/>
      <c r="F168" s="49"/>
      <c r="G168" s="50">
        <v>708.02813101499976</v>
      </c>
      <c r="H168" s="50">
        <f t="shared" si="38"/>
        <v>809.17500687428537</v>
      </c>
      <c r="I168" s="50"/>
      <c r="J168" s="50">
        <f t="shared" si="39"/>
        <v>157.33958466999994</v>
      </c>
      <c r="K168" s="50">
        <f t="shared" si="40"/>
        <v>179.81666819428565</v>
      </c>
      <c r="L168" s="50"/>
      <c r="M168" s="50">
        <f t="shared" si="43"/>
        <v>2690.5068978569989</v>
      </c>
      <c r="N168" s="50">
        <f t="shared" si="42"/>
        <v>3074.8558397425459</v>
      </c>
      <c r="O168" s="50"/>
      <c r="P168" s="50">
        <v>2367.6333373349994</v>
      </c>
      <c r="Q168" s="50">
        <f t="shared" si="37"/>
        <v>2426.8241707683742</v>
      </c>
    </row>
    <row r="169" spans="1:17" ht="17" x14ac:dyDescent="0.2">
      <c r="A169" s="53" t="s">
        <v>160</v>
      </c>
      <c r="B169" s="53"/>
      <c r="C169" s="25" t="s">
        <v>46</v>
      </c>
      <c r="D169" s="4"/>
      <c r="E169" s="4"/>
      <c r="F169" s="4"/>
      <c r="G169" s="51">
        <v>669.61566823499993</v>
      </c>
      <c r="H169" s="51">
        <f t="shared" si="38"/>
        <v>765.27504941142854</v>
      </c>
      <c r="I169" s="51"/>
      <c r="J169" s="51">
        <f t="shared" si="39"/>
        <v>148.80348182999998</v>
      </c>
      <c r="K169" s="51">
        <f t="shared" si="40"/>
        <v>170.06112209142856</v>
      </c>
      <c r="L169" s="51"/>
      <c r="M169" s="51">
        <f t="shared" si="43"/>
        <v>2544.5395392929995</v>
      </c>
      <c r="N169" s="51">
        <f t="shared" si="42"/>
        <v>2908.036499769918</v>
      </c>
      <c r="O169" s="51"/>
      <c r="P169" s="51">
        <v>1829.5362564299996</v>
      </c>
      <c r="Q169" s="51">
        <f t="shared" si="37"/>
        <v>1875.2746628407494</v>
      </c>
    </row>
    <row r="170" spans="1:17" ht="17" x14ac:dyDescent="0.2">
      <c r="A170" s="52" t="s">
        <v>115</v>
      </c>
      <c r="B170" s="52"/>
      <c r="C170" s="26" t="s">
        <v>62</v>
      </c>
      <c r="D170" s="49"/>
      <c r="E170" s="49"/>
      <c r="F170" s="49"/>
      <c r="G170" s="50">
        <v>738.28019780999978</v>
      </c>
      <c r="H170" s="50">
        <f t="shared" si="38"/>
        <v>843.74879749714262</v>
      </c>
      <c r="I170" s="50"/>
      <c r="J170" s="50">
        <f t="shared" si="39"/>
        <v>164.06226617999994</v>
      </c>
      <c r="K170" s="50">
        <f t="shared" si="40"/>
        <v>187.49973277714278</v>
      </c>
      <c r="L170" s="50"/>
      <c r="M170" s="50">
        <f t="shared" si="43"/>
        <v>2805.4647516779992</v>
      </c>
      <c r="N170" s="50">
        <f t="shared" si="42"/>
        <v>3206.2358516010249</v>
      </c>
      <c r="O170" s="50"/>
      <c r="P170" s="50">
        <v>1521.22</v>
      </c>
      <c r="Q170" s="50">
        <f t="shared" si="37"/>
        <v>1559.2504999999999</v>
      </c>
    </row>
    <row r="171" spans="1:17" ht="17" x14ac:dyDescent="0.2">
      <c r="A171" s="112" t="s">
        <v>171</v>
      </c>
      <c r="B171" s="63" t="s">
        <v>268</v>
      </c>
      <c r="C171" s="64" t="s">
        <v>30</v>
      </c>
      <c r="D171" s="65"/>
      <c r="E171" s="65"/>
      <c r="F171" s="65"/>
      <c r="G171" s="66">
        <v>863.85226295249981</v>
      </c>
      <c r="H171" s="66">
        <f t="shared" si="38"/>
        <v>987.25972908857125</v>
      </c>
      <c r="I171" s="66"/>
      <c r="J171" s="66">
        <f t="shared" si="39"/>
        <v>191.96716954499996</v>
      </c>
      <c r="K171" s="66">
        <f t="shared" si="40"/>
        <v>219.39105090857137</v>
      </c>
      <c r="L171" s="66"/>
      <c r="M171" s="66">
        <f t="shared" si="43"/>
        <v>3282.6385992194992</v>
      </c>
      <c r="N171" s="66">
        <f t="shared" si="42"/>
        <v>3751.5757624015009</v>
      </c>
      <c r="O171" s="66"/>
      <c r="P171" s="66">
        <v>2367.6333373349994</v>
      </c>
      <c r="Q171" s="66">
        <f t="shared" si="37"/>
        <v>2426.8241707683742</v>
      </c>
    </row>
    <row r="172" spans="1:17" ht="18" customHeight="1" x14ac:dyDescent="0.2">
      <c r="A172" s="113"/>
      <c r="B172" s="63" t="s">
        <v>264</v>
      </c>
      <c r="C172" s="64" t="s">
        <v>30</v>
      </c>
      <c r="D172" s="65"/>
      <c r="E172" s="65"/>
      <c r="F172" s="65"/>
      <c r="G172" s="66">
        <v>978.89178739499982</v>
      </c>
      <c r="H172" s="66">
        <f t="shared" si="38"/>
        <v>1118.7334713085713</v>
      </c>
      <c r="I172" s="66"/>
      <c r="J172" s="66">
        <f t="shared" si="39"/>
        <v>217.53150830999996</v>
      </c>
      <c r="K172" s="66">
        <f t="shared" si="40"/>
        <v>248.60743806857138</v>
      </c>
      <c r="L172" s="66"/>
      <c r="M172" s="66">
        <f t="shared" si="43"/>
        <v>3719.7887921009992</v>
      </c>
      <c r="N172" s="66">
        <f t="shared" si="42"/>
        <v>4251.1744902460205</v>
      </c>
      <c r="O172" s="66"/>
      <c r="P172" s="66">
        <v>2367.6333373349994</v>
      </c>
      <c r="Q172" s="66">
        <f t="shared" si="37"/>
        <v>2426.8241707683742</v>
      </c>
    </row>
    <row r="173" spans="1:17" ht="17" x14ac:dyDescent="0.2">
      <c r="A173" s="92" t="s">
        <v>301</v>
      </c>
      <c r="B173" s="52" t="s">
        <v>268</v>
      </c>
      <c r="C173" s="26" t="s">
        <v>62</v>
      </c>
      <c r="D173" s="49"/>
      <c r="E173" s="49"/>
      <c r="F173" s="49"/>
      <c r="G173" s="50">
        <v>561.8849876999999</v>
      </c>
      <c r="H173" s="50">
        <f t="shared" si="38"/>
        <v>642.15427165714277</v>
      </c>
      <c r="I173" s="50"/>
      <c r="J173" s="50">
        <f t="shared" si="39"/>
        <v>124.86333059999998</v>
      </c>
      <c r="K173" s="50">
        <f t="shared" si="40"/>
        <v>142.70094925714284</v>
      </c>
      <c r="L173" s="50"/>
      <c r="M173" s="50">
        <f t="shared" si="43"/>
        <v>2135.1629532599995</v>
      </c>
      <c r="N173" s="50">
        <f t="shared" si="42"/>
        <v>2440.1789420658079</v>
      </c>
      <c r="O173" s="50"/>
      <c r="P173" s="50">
        <v>1538.9611541549996</v>
      </c>
      <c r="Q173" s="50">
        <f t="shared" si="37"/>
        <v>1577.4351830088744</v>
      </c>
    </row>
    <row r="174" spans="1:17" ht="16" customHeight="1" x14ac:dyDescent="0.2">
      <c r="A174" s="93"/>
      <c r="B174" s="52" t="s">
        <v>264</v>
      </c>
      <c r="C174" s="26" t="s">
        <v>62</v>
      </c>
      <c r="D174" s="49"/>
      <c r="E174" s="49"/>
      <c r="F174" s="49"/>
      <c r="G174" s="50">
        <v>723.48615962999986</v>
      </c>
      <c r="H174" s="50">
        <f t="shared" si="38"/>
        <v>826.84132529142846</v>
      </c>
      <c r="I174" s="50"/>
      <c r="J174" s="50">
        <f t="shared" si="39"/>
        <v>160.77470213999996</v>
      </c>
      <c r="K174" s="50">
        <f t="shared" si="40"/>
        <v>183.74251673142854</v>
      </c>
      <c r="L174" s="50"/>
      <c r="M174" s="50">
        <f t="shared" si="43"/>
        <v>2749.2474065939991</v>
      </c>
      <c r="N174" s="50">
        <f t="shared" si="42"/>
        <v>3141.9876491659957</v>
      </c>
      <c r="O174" s="50"/>
      <c r="P174" s="50">
        <v>1538.9611541549996</v>
      </c>
      <c r="Q174" s="50">
        <f t="shared" si="37"/>
        <v>1577.4351830088744</v>
      </c>
    </row>
    <row r="175" spans="1:17" ht="17" x14ac:dyDescent="0.2">
      <c r="A175" s="53" t="s">
        <v>262</v>
      </c>
      <c r="B175" s="53"/>
      <c r="C175" s="25" t="s">
        <v>62</v>
      </c>
      <c r="D175" s="4"/>
      <c r="E175" s="4"/>
      <c r="F175" s="4"/>
      <c r="G175" s="51">
        <v>852.3467651699998</v>
      </c>
      <c r="H175" s="51">
        <f t="shared" si="38"/>
        <v>974.11058876571406</v>
      </c>
      <c r="I175" s="51"/>
      <c r="J175" s="51">
        <f t="shared" si="39"/>
        <v>189.41039225999995</v>
      </c>
      <c r="K175" s="51">
        <f t="shared" si="40"/>
        <v>216.46901972571422</v>
      </c>
      <c r="L175" s="51"/>
      <c r="M175" s="51">
        <f t="shared" si="43"/>
        <v>3238.9177076459991</v>
      </c>
      <c r="N175" s="51">
        <f t="shared" si="42"/>
        <v>3701.6091784538421</v>
      </c>
      <c r="O175" s="51"/>
      <c r="P175" s="51">
        <v>1937.1536121599995</v>
      </c>
      <c r="Q175" s="51">
        <f t="shared" si="37"/>
        <v>1985.5824524639993</v>
      </c>
    </row>
    <row r="176" spans="1:17" ht="17" x14ac:dyDescent="0.2">
      <c r="A176" s="52" t="s">
        <v>173</v>
      </c>
      <c r="B176" s="52"/>
      <c r="C176" s="26" t="s">
        <v>46</v>
      </c>
      <c r="D176" s="49"/>
      <c r="E176" s="49"/>
      <c r="F176" s="49"/>
      <c r="G176" s="50">
        <v>802.71050057999992</v>
      </c>
      <c r="H176" s="50">
        <f t="shared" si="38"/>
        <v>917.38342923428559</v>
      </c>
      <c r="I176" s="50"/>
      <c r="J176" s="50">
        <f t="shared" si="39"/>
        <v>178.38011123999999</v>
      </c>
      <c r="K176" s="50">
        <f t="shared" si="40"/>
        <v>203.86298427428571</v>
      </c>
      <c r="L176" s="50"/>
      <c r="M176" s="50">
        <f t="shared" si="43"/>
        <v>3050.2999022039994</v>
      </c>
      <c r="N176" s="50">
        <f t="shared" si="42"/>
        <v>3486.0466162449484</v>
      </c>
      <c r="O176" s="50"/>
      <c r="P176" s="50">
        <v>1937.1536121599995</v>
      </c>
      <c r="Q176" s="50">
        <f t="shared" si="37"/>
        <v>1985.5824524639993</v>
      </c>
    </row>
    <row r="177" spans="1:17" ht="17" x14ac:dyDescent="0.2">
      <c r="A177" s="53" t="s">
        <v>109</v>
      </c>
      <c r="B177" s="53"/>
      <c r="C177" s="25" t="s">
        <v>46</v>
      </c>
      <c r="D177" s="4"/>
      <c r="E177" s="4"/>
      <c r="F177" s="4"/>
      <c r="G177" s="51">
        <v>722.43532961999983</v>
      </c>
      <c r="H177" s="51">
        <f t="shared" si="38"/>
        <v>825.64037670857124</v>
      </c>
      <c r="I177" s="51"/>
      <c r="J177" s="51">
        <f t="shared" si="39"/>
        <v>160.54118435999996</v>
      </c>
      <c r="K177" s="51">
        <f t="shared" si="40"/>
        <v>183.47563926857137</v>
      </c>
      <c r="L177" s="51"/>
      <c r="M177" s="51">
        <f t="shared" si="43"/>
        <v>2745.2542525559993</v>
      </c>
      <c r="N177" s="51">
        <f t="shared" si="42"/>
        <v>3137.4240581852346</v>
      </c>
      <c r="O177" s="51"/>
      <c r="P177" s="51">
        <v>1829.5362564299996</v>
      </c>
      <c r="Q177" s="51">
        <f t="shared" si="37"/>
        <v>1875.2746628407494</v>
      </c>
    </row>
    <row r="178" spans="1:17" x14ac:dyDescent="0.2">
      <c r="A178" s="92" t="s">
        <v>127</v>
      </c>
      <c r="B178" s="52"/>
      <c r="C178" s="26" t="s">
        <v>30</v>
      </c>
      <c r="D178" s="49"/>
      <c r="E178" s="49"/>
      <c r="F178" s="49"/>
      <c r="G178" s="50">
        <v>943.34042243249974</v>
      </c>
      <c r="H178" s="50">
        <f t="shared" si="38"/>
        <v>1078.1033399228568</v>
      </c>
      <c r="I178" s="50"/>
      <c r="J178" s="50">
        <f t="shared" si="39"/>
        <v>209.63120498499995</v>
      </c>
      <c r="K178" s="50">
        <f t="shared" si="40"/>
        <v>239.5785199828571</v>
      </c>
      <c r="L178" s="50"/>
      <c r="M178" s="50">
        <f t="shared" si="43"/>
        <v>3584.693605243499</v>
      </c>
      <c r="N178" s="50">
        <f t="shared" si="42"/>
        <v>4096.7804522449424</v>
      </c>
      <c r="O178" s="50"/>
      <c r="P178" s="50">
        <v>2260.0159816049995</v>
      </c>
      <c r="Q178" s="50">
        <f t="shared" si="37"/>
        <v>2316.5163811451243</v>
      </c>
    </row>
    <row r="179" spans="1:17" x14ac:dyDescent="0.2">
      <c r="A179" s="93"/>
      <c r="B179" s="52"/>
      <c r="C179" s="26" t="s">
        <v>30</v>
      </c>
      <c r="D179" s="49"/>
      <c r="E179" s="49"/>
      <c r="F179" s="49"/>
      <c r="G179" s="50">
        <v>1101.2660123849996</v>
      </c>
      <c r="H179" s="50">
        <f t="shared" si="38"/>
        <v>1258.5897284399996</v>
      </c>
      <c r="I179" s="50"/>
      <c r="J179" s="50">
        <f t="shared" si="39"/>
        <v>244.72578052999992</v>
      </c>
      <c r="K179" s="50">
        <f t="shared" si="40"/>
        <v>279.6866063199999</v>
      </c>
      <c r="L179" s="50"/>
      <c r="M179" s="50">
        <f t="shared" si="43"/>
        <v>4184.8108470629986</v>
      </c>
      <c r="N179" s="50">
        <f t="shared" si="42"/>
        <v>4782.6266795891825</v>
      </c>
      <c r="O179" s="50"/>
      <c r="P179" s="50">
        <v>2367.6333373349994</v>
      </c>
      <c r="Q179" s="50">
        <f t="shared" si="37"/>
        <v>2426.8241707683742</v>
      </c>
    </row>
    <row r="180" spans="1:17" ht="17" x14ac:dyDescent="0.2">
      <c r="A180" s="63" t="s">
        <v>263</v>
      </c>
      <c r="B180" s="63"/>
      <c r="C180" s="64" t="s">
        <v>62</v>
      </c>
      <c r="D180" s="65"/>
      <c r="E180" s="65"/>
      <c r="F180" s="65"/>
      <c r="G180" s="66">
        <v>825.94208560499999</v>
      </c>
      <c r="H180" s="66">
        <f t="shared" si="38"/>
        <v>943.93381211999997</v>
      </c>
      <c r="I180" s="66"/>
      <c r="J180" s="66">
        <f t="shared" si="39"/>
        <v>183.54268568999998</v>
      </c>
      <c r="K180" s="66">
        <f t="shared" si="40"/>
        <v>209.76306935999997</v>
      </c>
      <c r="L180" s="66"/>
      <c r="M180" s="66">
        <f t="shared" si="43"/>
        <v>3138.579925299</v>
      </c>
      <c r="N180" s="66">
        <f t="shared" si="42"/>
        <v>3586.9377697902078</v>
      </c>
      <c r="O180" s="66"/>
      <c r="P180" s="66">
        <v>1937.1536121599995</v>
      </c>
      <c r="Q180" s="66">
        <f t="shared" si="37"/>
        <v>1985.5824524639993</v>
      </c>
    </row>
    <row r="181" spans="1:17" ht="37" customHeight="1" x14ac:dyDescent="0.2">
      <c r="A181" s="52" t="s">
        <v>213</v>
      </c>
      <c r="B181" s="52"/>
      <c r="C181" s="26" t="s">
        <v>46</v>
      </c>
      <c r="D181" s="49"/>
      <c r="E181" s="49"/>
      <c r="F181" s="49"/>
      <c r="G181" s="50">
        <v>466.63154999999995</v>
      </c>
      <c r="H181" s="50">
        <f>G181+(G181/35*1.25*4)</f>
        <v>533.29319999999996</v>
      </c>
      <c r="I181" s="50"/>
      <c r="J181" s="50">
        <f t="shared" si="39"/>
        <v>103.69589999999999</v>
      </c>
      <c r="K181" s="50">
        <f t="shared" si="40"/>
        <v>118.50959999999999</v>
      </c>
      <c r="L181" s="50"/>
      <c r="M181" s="50">
        <f>G181*4.33</f>
        <v>2020.5146114999998</v>
      </c>
      <c r="N181" s="50">
        <f t="shared" si="42"/>
        <v>2309.1526572202556</v>
      </c>
      <c r="O181" s="50"/>
      <c r="P181" s="50">
        <v>1749.8657999999998</v>
      </c>
      <c r="Q181" s="50">
        <f t="shared" si="37"/>
        <v>1793.6124449999998</v>
      </c>
    </row>
    <row r="182" spans="1:17" ht="34" x14ac:dyDescent="0.2">
      <c r="A182" s="63" t="s">
        <v>178</v>
      </c>
      <c r="B182" s="63"/>
      <c r="C182" s="64" t="s">
        <v>46</v>
      </c>
      <c r="D182" s="65"/>
      <c r="E182" s="65"/>
      <c r="F182" s="65"/>
      <c r="G182" s="66">
        <v>802.71050057999992</v>
      </c>
      <c r="H182" s="66">
        <f>G182+ (G182/35*4*1.25)</f>
        <v>917.38342923428559</v>
      </c>
      <c r="I182" s="66"/>
      <c r="J182" s="66">
        <f t="shared" si="39"/>
        <v>178.38011123999999</v>
      </c>
      <c r="K182" s="66">
        <f t="shared" si="40"/>
        <v>203.86298427428571</v>
      </c>
      <c r="L182" s="66"/>
      <c r="M182" s="66">
        <f>G182*3.8</f>
        <v>3050.2999022039994</v>
      </c>
      <c r="N182" s="66">
        <f t="shared" si="42"/>
        <v>3486.0466162449484</v>
      </c>
      <c r="O182" s="66"/>
      <c r="P182" s="66">
        <v>2131.0832602799996</v>
      </c>
      <c r="Q182" s="66">
        <f t="shared" si="37"/>
        <v>2184.3603417869995</v>
      </c>
    </row>
    <row r="183" spans="1:17" ht="17" x14ac:dyDescent="0.2">
      <c r="A183" s="52" t="s">
        <v>122</v>
      </c>
      <c r="B183" s="52"/>
      <c r="C183" s="26" t="s">
        <v>55</v>
      </c>
      <c r="D183" s="49"/>
      <c r="E183" s="49"/>
      <c r="F183" s="49"/>
      <c r="G183" s="50">
        <v>738.28019780999978</v>
      </c>
      <c r="H183" s="50">
        <f>G183+ (G183/35*4*1.25)</f>
        <v>843.74879749714262</v>
      </c>
      <c r="I183" s="50"/>
      <c r="J183" s="50">
        <f t="shared" si="39"/>
        <v>164.06226617999994</v>
      </c>
      <c r="K183" s="50">
        <f t="shared" si="40"/>
        <v>187.49973277714278</v>
      </c>
      <c r="L183" s="50"/>
      <c r="M183" s="50">
        <f>G183*3.8</f>
        <v>2805.4647516779992</v>
      </c>
      <c r="N183" s="50">
        <f t="shared" si="42"/>
        <v>3206.2358516010249</v>
      </c>
      <c r="O183" s="50"/>
      <c r="P183" s="50">
        <v>1883.3449342949993</v>
      </c>
      <c r="Q183" s="50">
        <f t="shared" si="37"/>
        <v>1930.4285576523741</v>
      </c>
    </row>
    <row r="184" spans="1:17" ht="17" x14ac:dyDescent="0.2">
      <c r="A184" s="63" t="s">
        <v>121</v>
      </c>
      <c r="B184" s="63"/>
      <c r="C184" s="64" t="s">
        <v>55</v>
      </c>
      <c r="D184" s="65"/>
      <c r="E184" s="65"/>
      <c r="F184" s="65"/>
      <c r="G184" s="66">
        <v>738.28019780999978</v>
      </c>
      <c r="H184" s="66">
        <f>G184+ (G184/35*4*1.25)</f>
        <v>843.74879749714262</v>
      </c>
      <c r="I184" s="66"/>
      <c r="J184" s="66">
        <f t="shared" si="39"/>
        <v>164.06226617999994</v>
      </c>
      <c r="K184" s="66">
        <f t="shared" si="40"/>
        <v>187.49973277714278</v>
      </c>
      <c r="L184" s="66"/>
      <c r="M184" s="66">
        <f>G184*3.8</f>
        <v>2805.4647516779992</v>
      </c>
      <c r="N184" s="66">
        <f t="shared" si="42"/>
        <v>3206.2358516010249</v>
      </c>
      <c r="O184" s="66"/>
      <c r="P184" s="66">
        <v>1883.3449342949993</v>
      </c>
      <c r="Q184" s="66">
        <f t="shared" si="37"/>
        <v>1930.4285576523741</v>
      </c>
    </row>
    <row r="185" spans="1:17" ht="17" x14ac:dyDescent="0.2">
      <c r="A185" s="52" t="s">
        <v>216</v>
      </c>
      <c r="B185" s="52"/>
      <c r="C185" s="26" t="s">
        <v>62</v>
      </c>
      <c r="D185" s="49"/>
      <c r="E185" s="49"/>
      <c r="F185" s="49"/>
      <c r="G185" s="50">
        <v>408.30134999999996</v>
      </c>
      <c r="H185" s="50">
        <f>G185+(G185/35*1.25*4)</f>
        <v>466.63011428571423</v>
      </c>
      <c r="I185" s="50"/>
      <c r="J185" s="50">
        <f t="shared" si="39"/>
        <v>90.73363333333333</v>
      </c>
      <c r="K185" s="50">
        <f t="shared" si="40"/>
        <v>103.69558095238095</v>
      </c>
      <c r="L185" s="50"/>
      <c r="M185" s="50">
        <f>G185*4.33</f>
        <v>1767.9448454999999</v>
      </c>
      <c r="N185" s="50">
        <f t="shared" si="42"/>
        <v>2020.5023584434393</v>
      </c>
      <c r="O185" s="50"/>
      <c r="P185" s="50">
        <v>1590.7893749999996</v>
      </c>
      <c r="Q185" s="50">
        <f t="shared" si="37"/>
        <v>1630.5591093749995</v>
      </c>
    </row>
    <row r="186" spans="1:17" ht="17" x14ac:dyDescent="0.2">
      <c r="A186" s="63" t="s">
        <v>142</v>
      </c>
      <c r="B186" s="63"/>
      <c r="C186" s="64" t="s">
        <v>30</v>
      </c>
      <c r="D186" s="65"/>
      <c r="E186" s="65"/>
      <c r="F186" s="65"/>
      <c r="G186" s="66">
        <v>879.54178929749992</v>
      </c>
      <c r="H186" s="66">
        <f>G186+ (G186/35*4*1.25)</f>
        <v>1005.1906163399999</v>
      </c>
      <c r="I186" s="66"/>
      <c r="J186" s="66">
        <f t="shared" si="39"/>
        <v>195.45373095499997</v>
      </c>
      <c r="K186" s="66">
        <f t="shared" si="40"/>
        <v>223.37569251999997</v>
      </c>
      <c r="L186" s="66"/>
      <c r="M186" s="66">
        <f>G186*3.8</f>
        <v>3342.2587993304996</v>
      </c>
      <c r="N186" s="66">
        <f t="shared" si="42"/>
        <v>3819.7129303916468</v>
      </c>
      <c r="O186" s="66"/>
      <c r="P186" s="66">
        <v>2260.0159816049995</v>
      </c>
      <c r="Q186" s="66">
        <f t="shared" si="37"/>
        <v>2316.5163811451243</v>
      </c>
    </row>
    <row r="187" spans="1:17" x14ac:dyDescent="0.2">
      <c r="A187" s="18"/>
      <c r="B187" s="18"/>
      <c r="C187" s="55"/>
      <c r="D187" s="18"/>
      <c r="E187" s="19"/>
      <c r="F187" s="19"/>
      <c r="G187" s="19"/>
      <c r="H187" s="19"/>
      <c r="I187" s="19"/>
      <c r="J187" s="20"/>
      <c r="K187" s="19"/>
      <c r="L187" s="20"/>
      <c r="M187" s="21"/>
      <c r="N187" s="19"/>
    </row>
    <row r="188" spans="1:17" ht="30" customHeight="1" x14ac:dyDescent="0.2">
      <c r="A188" s="86" t="s">
        <v>182</v>
      </c>
      <c r="B188" s="86"/>
      <c r="C188" s="86"/>
      <c r="D188" s="86"/>
      <c r="E188" s="86"/>
      <c r="F188" s="86"/>
      <c r="G188" s="86"/>
      <c r="H188" s="86"/>
      <c r="I188" s="86"/>
      <c r="J188" s="86"/>
      <c r="K188" s="86"/>
      <c r="L188" s="86"/>
      <c r="M188" s="86"/>
      <c r="N188" s="86"/>
      <c r="O188" s="22"/>
      <c r="P188" s="22"/>
    </row>
    <row r="189" spans="1:17" ht="29" customHeight="1" x14ac:dyDescent="0.2">
      <c r="A189" s="86" t="s">
        <v>183</v>
      </c>
      <c r="B189" s="86"/>
      <c r="C189" s="86"/>
      <c r="D189" s="86"/>
      <c r="E189" s="86"/>
      <c r="F189" s="86"/>
      <c r="G189" s="86"/>
      <c r="H189" s="86"/>
      <c r="I189" s="86"/>
      <c r="J189" s="86"/>
      <c r="K189" s="86"/>
      <c r="L189" s="86"/>
      <c r="M189" s="86"/>
      <c r="N189" s="86"/>
      <c r="O189" s="22"/>
      <c r="P189" s="22"/>
    </row>
    <row r="190" spans="1:17" x14ac:dyDescent="0.2">
      <c r="A190" s="86" t="s">
        <v>184</v>
      </c>
      <c r="B190" s="86"/>
      <c r="C190" s="86"/>
      <c r="D190" s="86"/>
      <c r="E190" s="86"/>
      <c r="F190" s="86"/>
      <c r="G190" s="86"/>
      <c r="H190" s="86"/>
      <c r="I190" s="86"/>
      <c r="J190" s="86"/>
      <c r="K190" s="86"/>
      <c r="L190" s="86"/>
      <c r="M190" s="86"/>
      <c r="N190" s="86"/>
      <c r="O190" s="22"/>
      <c r="P190" s="22"/>
    </row>
    <row r="191" spans="1:17" x14ac:dyDescent="0.2">
      <c r="A191" s="86" t="s">
        <v>185</v>
      </c>
      <c r="B191" s="86"/>
      <c r="C191" s="86"/>
      <c r="D191" s="86"/>
      <c r="E191" s="86"/>
      <c r="F191" s="86"/>
      <c r="G191" s="86"/>
      <c r="H191" s="86"/>
      <c r="I191" s="86"/>
      <c r="J191" s="86"/>
      <c r="K191" s="86"/>
      <c r="L191" s="86"/>
      <c r="M191" s="86"/>
      <c r="N191" s="86"/>
      <c r="O191" s="22"/>
      <c r="P191" s="22"/>
    </row>
    <row r="192" spans="1:17" x14ac:dyDescent="0.2">
      <c r="A192" s="86" t="s">
        <v>186</v>
      </c>
      <c r="B192" s="86"/>
      <c r="C192" s="86"/>
      <c r="D192" s="86"/>
      <c r="E192" s="86"/>
      <c r="F192" s="86"/>
      <c r="G192" s="86"/>
      <c r="H192" s="86"/>
      <c r="I192" s="86"/>
      <c r="J192" s="86"/>
      <c r="K192" s="86"/>
      <c r="L192" s="86"/>
      <c r="M192" s="86"/>
      <c r="N192" s="86"/>
      <c r="O192" s="22"/>
      <c r="P192" s="22"/>
    </row>
    <row r="193" spans="1:16" x14ac:dyDescent="0.2">
      <c r="A193" s="86" t="s">
        <v>187</v>
      </c>
      <c r="B193" s="86"/>
      <c r="C193" s="86"/>
      <c r="D193" s="86"/>
      <c r="E193" s="86"/>
      <c r="F193" s="86"/>
      <c r="G193" s="86"/>
      <c r="H193" s="86"/>
      <c r="I193" s="86"/>
      <c r="J193" s="86"/>
      <c r="K193" s="86"/>
      <c r="L193" s="86"/>
      <c r="M193" s="86"/>
      <c r="N193" s="86"/>
      <c r="O193" s="22"/>
      <c r="P193" s="22"/>
    </row>
    <row r="194" spans="1:16" x14ac:dyDescent="0.2">
      <c r="A194" s="86" t="s">
        <v>188</v>
      </c>
      <c r="B194" s="86"/>
      <c r="C194" s="86"/>
      <c r="D194" s="86"/>
      <c r="E194" s="86"/>
      <c r="F194" s="86"/>
      <c r="G194" s="86"/>
      <c r="H194" s="86"/>
      <c r="I194" s="86"/>
      <c r="J194" s="86"/>
      <c r="K194" s="86"/>
      <c r="L194" s="86"/>
      <c r="M194" s="86"/>
      <c r="N194" s="86"/>
      <c r="O194" s="22"/>
      <c r="P194" s="22"/>
    </row>
    <row r="195" spans="1:16" x14ac:dyDescent="0.2">
      <c r="A195" s="86" t="s">
        <v>189</v>
      </c>
      <c r="B195" s="86"/>
      <c r="C195" s="86"/>
      <c r="D195" s="86"/>
      <c r="E195" s="86"/>
      <c r="F195" s="86"/>
      <c r="G195" s="86"/>
      <c r="H195" s="86"/>
      <c r="I195" s="86"/>
      <c r="J195" s="86"/>
      <c r="K195" s="86"/>
      <c r="L195" s="86"/>
      <c r="M195" s="86"/>
      <c r="N195" s="86"/>
      <c r="O195" s="22"/>
      <c r="P195" s="22"/>
    </row>
    <row r="196" spans="1:16" x14ac:dyDescent="0.2">
      <c r="A196" s="86" t="s">
        <v>190</v>
      </c>
      <c r="B196" s="86"/>
      <c r="C196" s="86"/>
      <c r="D196" s="86"/>
      <c r="E196" s="86"/>
      <c r="F196" s="86"/>
      <c r="G196" s="86"/>
      <c r="H196" s="86"/>
      <c r="I196" s="86"/>
      <c r="J196" s="86"/>
      <c r="K196" s="86"/>
      <c r="L196" s="86"/>
      <c r="M196" s="86"/>
      <c r="N196" s="86"/>
      <c r="O196" s="22"/>
      <c r="P196" s="22"/>
    </row>
    <row r="197" spans="1:16" ht="30" customHeight="1" x14ac:dyDescent="0.2">
      <c r="A197" s="86" t="s">
        <v>191</v>
      </c>
      <c r="B197" s="86"/>
      <c r="C197" s="86"/>
      <c r="D197" s="86"/>
      <c r="E197" s="86"/>
      <c r="F197" s="86"/>
      <c r="G197" s="86"/>
      <c r="H197" s="86"/>
      <c r="I197" s="86"/>
      <c r="J197" s="86"/>
      <c r="K197" s="86"/>
      <c r="L197" s="86"/>
      <c r="M197" s="86"/>
      <c r="N197" s="86"/>
      <c r="O197" s="22"/>
      <c r="P197" s="22"/>
    </row>
    <row r="198" spans="1:16" ht="36" customHeight="1" x14ac:dyDescent="0.2">
      <c r="A198" s="86" t="s">
        <v>192</v>
      </c>
      <c r="B198" s="86"/>
      <c r="C198" s="86"/>
      <c r="D198" s="86"/>
      <c r="E198" s="86"/>
      <c r="F198" s="86"/>
      <c r="G198" s="86"/>
      <c r="H198" s="86"/>
      <c r="I198" s="86"/>
      <c r="J198" s="86"/>
      <c r="K198" s="86"/>
      <c r="L198" s="86"/>
      <c r="M198" s="86"/>
      <c r="N198" s="86"/>
      <c r="O198" s="86"/>
      <c r="P198" s="22"/>
    </row>
    <row r="199" spans="1:16" ht="29" customHeight="1" x14ac:dyDescent="0.2">
      <c r="A199" s="86" t="s">
        <v>193</v>
      </c>
      <c r="B199" s="86"/>
      <c r="C199" s="86"/>
      <c r="D199" s="86"/>
      <c r="E199" s="86"/>
      <c r="F199" s="86"/>
      <c r="G199" s="86"/>
      <c r="H199" s="86"/>
      <c r="I199" s="86"/>
      <c r="J199" s="86"/>
      <c r="K199" s="86"/>
      <c r="L199" s="86"/>
      <c r="M199" s="86"/>
      <c r="N199" s="86"/>
      <c r="O199" s="22"/>
      <c r="P199" s="22"/>
    </row>
    <row r="200" spans="1:16" x14ac:dyDescent="0.2">
      <c r="A200" s="86" t="s">
        <v>194</v>
      </c>
      <c r="B200" s="86"/>
      <c r="C200" s="86"/>
      <c r="D200" s="86"/>
      <c r="E200" s="86"/>
      <c r="F200" s="86"/>
      <c r="G200" s="86"/>
      <c r="H200" s="86"/>
      <c r="I200" s="86"/>
      <c r="J200" s="86"/>
      <c r="K200" s="86"/>
      <c r="L200" s="86"/>
      <c r="M200" s="86"/>
      <c r="N200" s="86"/>
      <c r="O200" s="22"/>
      <c r="P200" s="22"/>
    </row>
    <row r="201" spans="1:16" x14ac:dyDescent="0.2">
      <c r="A201" s="86" t="s">
        <v>195</v>
      </c>
      <c r="B201" s="86"/>
      <c r="C201" s="86"/>
      <c r="D201" s="86"/>
      <c r="E201" s="86"/>
      <c r="F201" s="86"/>
      <c r="G201" s="86"/>
      <c r="H201" s="86"/>
      <c r="I201" s="86"/>
      <c r="J201" s="86"/>
      <c r="K201" s="86"/>
      <c r="L201" s="86"/>
      <c r="M201" s="86"/>
      <c r="N201" s="86"/>
      <c r="O201" s="22"/>
      <c r="P201" s="22"/>
    </row>
    <row r="202" spans="1:16" x14ac:dyDescent="0.2">
      <c r="A202" s="86" t="s">
        <v>196</v>
      </c>
      <c r="B202" s="86"/>
      <c r="C202" s="86"/>
      <c r="D202" s="86"/>
      <c r="E202" s="86"/>
      <c r="F202" s="86"/>
      <c r="G202" s="86"/>
      <c r="H202" s="86"/>
      <c r="I202" s="86"/>
      <c r="J202" s="86"/>
      <c r="K202" s="86"/>
      <c r="L202" s="86"/>
      <c r="M202" s="86"/>
      <c r="N202" s="86"/>
      <c r="O202" s="22"/>
      <c r="P202" s="22"/>
    </row>
    <row r="203" spans="1:16" ht="27" customHeight="1" x14ac:dyDescent="0.2">
      <c r="A203" s="86" t="s">
        <v>197</v>
      </c>
      <c r="B203" s="86"/>
      <c r="C203" s="86"/>
      <c r="D203" s="86"/>
      <c r="E203" s="86"/>
      <c r="F203" s="86"/>
      <c r="G203" s="86"/>
      <c r="H203" s="86"/>
      <c r="I203" s="86"/>
      <c r="J203" s="86"/>
      <c r="K203" s="86"/>
      <c r="L203" s="86"/>
      <c r="M203" s="86"/>
      <c r="N203" s="86"/>
      <c r="O203" s="22"/>
      <c r="P203" s="22"/>
    </row>
    <row r="204" spans="1:16" ht="30" customHeight="1" x14ac:dyDescent="0.2">
      <c r="A204" s="86" t="s">
        <v>198</v>
      </c>
      <c r="B204" s="86"/>
      <c r="C204" s="86"/>
      <c r="D204" s="86"/>
      <c r="E204" s="86"/>
      <c r="F204" s="86"/>
      <c r="G204" s="86"/>
      <c r="H204" s="86"/>
      <c r="I204" s="86"/>
      <c r="J204" s="86"/>
      <c r="K204" s="86"/>
      <c r="L204" s="86"/>
      <c r="M204" s="86"/>
      <c r="N204" s="86"/>
      <c r="O204" s="22"/>
      <c r="P204" s="22"/>
    </row>
    <row r="205" spans="1:16" ht="29" customHeight="1" x14ac:dyDescent="0.2">
      <c r="A205" s="86" t="s">
        <v>199</v>
      </c>
      <c r="B205" s="86"/>
      <c r="C205" s="86"/>
      <c r="D205" s="86"/>
      <c r="E205" s="86"/>
      <c r="F205" s="86"/>
      <c r="G205" s="86"/>
      <c r="H205" s="86"/>
      <c r="I205" s="86"/>
      <c r="J205" s="86"/>
      <c r="K205" s="86"/>
      <c r="L205" s="86"/>
      <c r="M205" s="86"/>
      <c r="N205" s="86"/>
      <c r="O205" s="22"/>
      <c r="P205" s="22"/>
    </row>
    <row r="206" spans="1:16" ht="34" customHeight="1" x14ac:dyDescent="0.2">
      <c r="A206" s="86" t="s">
        <v>200</v>
      </c>
      <c r="B206" s="86"/>
      <c r="C206" s="86"/>
      <c r="D206" s="86"/>
      <c r="E206" s="86"/>
      <c r="F206" s="86"/>
      <c r="G206" s="86"/>
      <c r="H206" s="86"/>
      <c r="I206" s="86"/>
      <c r="J206" s="86"/>
      <c r="K206" s="86"/>
      <c r="L206" s="86"/>
      <c r="M206" s="86"/>
      <c r="N206" s="86"/>
      <c r="O206" s="22"/>
      <c r="P206" s="22"/>
    </row>
    <row r="207" spans="1:16" x14ac:dyDescent="0.2">
      <c r="A207" s="86" t="s">
        <v>201</v>
      </c>
      <c r="B207" s="86"/>
      <c r="C207" s="86"/>
      <c r="D207" s="86"/>
      <c r="E207" s="86"/>
      <c r="F207" s="86"/>
      <c r="G207" s="86"/>
      <c r="H207" s="86"/>
      <c r="I207" s="86"/>
      <c r="J207" s="86"/>
      <c r="K207" s="86"/>
      <c r="L207" s="86"/>
      <c r="M207" s="86"/>
      <c r="N207" s="86"/>
      <c r="O207" s="22"/>
      <c r="P207" s="22"/>
    </row>
    <row r="208" spans="1:16" x14ac:dyDescent="0.2">
      <c r="A208" s="86" t="s">
        <v>202</v>
      </c>
      <c r="B208" s="86"/>
      <c r="C208" s="86"/>
      <c r="D208" s="86"/>
      <c r="E208" s="86"/>
      <c r="F208" s="86"/>
      <c r="G208" s="86"/>
      <c r="H208" s="86"/>
      <c r="I208" s="86"/>
      <c r="J208" s="86"/>
      <c r="K208" s="86"/>
      <c r="L208" s="86"/>
      <c r="M208" s="86"/>
      <c r="N208" s="86"/>
      <c r="O208" s="22"/>
      <c r="P208" s="22"/>
    </row>
    <row r="209" spans="1:16" x14ac:dyDescent="0.2">
      <c r="A209" s="86" t="s">
        <v>203</v>
      </c>
      <c r="B209" s="86"/>
      <c r="C209" s="86"/>
      <c r="D209" s="86"/>
      <c r="E209" s="86"/>
      <c r="F209" s="86"/>
      <c r="G209" s="86"/>
      <c r="H209" s="86"/>
      <c r="I209" s="86"/>
      <c r="J209" s="86"/>
      <c r="K209" s="86"/>
      <c r="L209" s="86"/>
      <c r="M209" s="86"/>
      <c r="N209" s="86"/>
      <c r="O209" s="22"/>
      <c r="P209" s="22"/>
    </row>
    <row r="210" spans="1:16" x14ac:dyDescent="0.2">
      <c r="A210" s="86" t="s">
        <v>204</v>
      </c>
      <c r="B210" s="86"/>
      <c r="C210" s="86"/>
      <c r="D210" s="86"/>
      <c r="E210" s="86"/>
      <c r="F210" s="86"/>
      <c r="G210" s="86"/>
      <c r="H210" s="86"/>
      <c r="I210" s="86"/>
      <c r="J210" s="86"/>
      <c r="K210" s="86"/>
      <c r="L210" s="86"/>
      <c r="M210" s="86"/>
      <c r="N210" s="86"/>
      <c r="O210" s="22"/>
      <c r="P210" s="22"/>
    </row>
    <row r="211" spans="1:16" ht="51" customHeight="1" x14ac:dyDescent="0.2">
      <c r="A211" s="86" t="s">
        <v>219</v>
      </c>
      <c r="B211" s="86"/>
      <c r="C211" s="86"/>
      <c r="D211" s="86"/>
      <c r="E211" s="86"/>
      <c r="F211" s="86"/>
      <c r="G211" s="86"/>
      <c r="H211" s="86"/>
      <c r="I211" s="86"/>
      <c r="J211" s="86"/>
      <c r="K211" s="86"/>
      <c r="L211" s="86"/>
      <c r="M211" s="86"/>
      <c r="N211" s="86"/>
      <c r="O211" s="22"/>
      <c r="P211" s="22"/>
    </row>
    <row r="212" spans="1:16" ht="26" customHeight="1" x14ac:dyDescent="0.2">
      <c r="A212" s="86" t="s">
        <v>205</v>
      </c>
      <c r="B212" s="86"/>
      <c r="C212" s="86"/>
      <c r="D212" s="86"/>
      <c r="E212" s="86"/>
      <c r="F212" s="86"/>
      <c r="G212" s="86"/>
      <c r="H212" s="86"/>
      <c r="I212" s="86"/>
      <c r="J212" s="86"/>
      <c r="K212" s="86"/>
      <c r="L212" s="86"/>
      <c r="M212" s="86"/>
      <c r="N212" s="86"/>
      <c r="O212" s="22"/>
      <c r="P212" s="22"/>
    </row>
    <row r="213" spans="1:16" ht="36" customHeight="1" x14ac:dyDescent="0.2">
      <c r="A213" s="87" t="s">
        <v>206</v>
      </c>
      <c r="B213" s="87"/>
      <c r="C213" s="87"/>
      <c r="D213" s="87"/>
      <c r="E213" s="87"/>
      <c r="F213" s="87"/>
      <c r="G213" s="87"/>
      <c r="H213" s="87"/>
      <c r="I213" s="87"/>
      <c r="J213" s="87"/>
      <c r="K213" s="87"/>
      <c r="L213" s="87"/>
      <c r="M213" s="87"/>
      <c r="N213" s="87"/>
      <c r="O213" s="23"/>
      <c r="P213" s="23"/>
    </row>
    <row r="214" spans="1:16" ht="25" customHeight="1" x14ac:dyDescent="0.2">
      <c r="A214" s="87" t="s">
        <v>207</v>
      </c>
      <c r="B214" s="87"/>
      <c r="C214" s="87"/>
      <c r="D214" s="87"/>
      <c r="E214" s="87"/>
      <c r="F214" s="87"/>
      <c r="G214" s="87"/>
      <c r="H214" s="87"/>
      <c r="I214" s="87"/>
      <c r="J214" s="87"/>
      <c r="K214" s="87"/>
      <c r="L214" s="87"/>
      <c r="M214" s="87"/>
      <c r="N214" s="87"/>
      <c r="O214" s="23"/>
      <c r="P214" s="23"/>
    </row>
    <row r="215" spans="1:16" ht="35" customHeight="1" x14ac:dyDescent="0.2">
      <c r="A215" s="88" t="s">
        <v>208</v>
      </c>
      <c r="B215" s="88"/>
      <c r="C215" s="88"/>
      <c r="D215" s="88"/>
      <c r="E215" s="88"/>
      <c r="F215" s="88"/>
      <c r="G215" s="88"/>
      <c r="H215" s="88"/>
      <c r="I215" s="88"/>
      <c r="J215" s="88"/>
      <c r="K215" s="88"/>
      <c r="L215" s="88"/>
      <c r="M215" s="88"/>
      <c r="N215" s="88"/>
      <c r="O215" s="88"/>
      <c r="P215" s="88"/>
    </row>
  </sheetData>
  <sortState ref="A8:O187">
    <sortCondition ref="A8:A187"/>
  </sortState>
  <mergeCells count="79">
    <mergeCell ref="Q3:Q6"/>
    <mergeCell ref="A173:A174"/>
    <mergeCell ref="A178:A179"/>
    <mergeCell ref="A158:A159"/>
    <mergeCell ref="A156:A157"/>
    <mergeCell ref="A160:A161"/>
    <mergeCell ref="A163:A164"/>
    <mergeCell ref="A171:A172"/>
    <mergeCell ref="A119:A120"/>
    <mergeCell ref="A128:A129"/>
    <mergeCell ref="A138:A139"/>
    <mergeCell ref="A145:A146"/>
    <mergeCell ref="A147:A148"/>
    <mergeCell ref="A95:A96"/>
    <mergeCell ref="A100:A101"/>
    <mergeCell ref="A103:A104"/>
    <mergeCell ref="A107:A108"/>
    <mergeCell ref="A115:A116"/>
    <mergeCell ref="A72:A73"/>
    <mergeCell ref="A76:A77"/>
    <mergeCell ref="A88:A89"/>
    <mergeCell ref="A90:A91"/>
    <mergeCell ref="A92:A93"/>
    <mergeCell ref="A59:A60"/>
    <mergeCell ref="A63:A64"/>
    <mergeCell ref="A65:A66"/>
    <mergeCell ref="A67:A68"/>
    <mergeCell ref="A70:A71"/>
    <mergeCell ref="A28:A29"/>
    <mergeCell ref="A32:A33"/>
    <mergeCell ref="A35:A36"/>
    <mergeCell ref="A47:A48"/>
    <mergeCell ref="A56:A57"/>
    <mergeCell ref="A16:A17"/>
    <mergeCell ref="A18:A19"/>
    <mergeCell ref="A20:A21"/>
    <mergeCell ref="A22:A23"/>
    <mergeCell ref="G2:N2"/>
    <mergeCell ref="A3:C6"/>
    <mergeCell ref="D3:D6"/>
    <mergeCell ref="G3:G6"/>
    <mergeCell ref="H3:H6"/>
    <mergeCell ref="J3:J6"/>
    <mergeCell ref="K3:K6"/>
    <mergeCell ref="M3:M6"/>
    <mergeCell ref="N3:N6"/>
    <mergeCell ref="A198:O198"/>
    <mergeCell ref="P3:P6"/>
    <mergeCell ref="A188:N188"/>
    <mergeCell ref="A189:N189"/>
    <mergeCell ref="A190:N190"/>
    <mergeCell ref="A191:N191"/>
    <mergeCell ref="A192:N192"/>
    <mergeCell ref="A193:N193"/>
    <mergeCell ref="A194:N194"/>
    <mergeCell ref="A195:N195"/>
    <mergeCell ref="A196:N196"/>
    <mergeCell ref="A197:N197"/>
    <mergeCell ref="A8:A9"/>
    <mergeCell ref="A10:A11"/>
    <mergeCell ref="A12:A13"/>
    <mergeCell ref="A14:A15"/>
    <mergeCell ref="A210:N210"/>
    <mergeCell ref="A199:N199"/>
    <mergeCell ref="A200:N200"/>
    <mergeCell ref="A201:N201"/>
    <mergeCell ref="A202:N202"/>
    <mergeCell ref="A203:N203"/>
    <mergeCell ref="A204:N204"/>
    <mergeCell ref="A205:N205"/>
    <mergeCell ref="A206:N206"/>
    <mergeCell ref="A207:N207"/>
    <mergeCell ref="A208:N208"/>
    <mergeCell ref="A209:N209"/>
    <mergeCell ref="A211:N211"/>
    <mergeCell ref="A212:N212"/>
    <mergeCell ref="A213:N213"/>
    <mergeCell ref="A214:N214"/>
    <mergeCell ref="A215:P215"/>
  </mergeCells>
  <phoneticPr fontId="8" type="noConversion"/>
  <pageMargins left="0.7" right="0.7" top="0.75" bottom="0.75" header="0.3" footer="0.3"/>
  <pageSetup paperSize="9" fitToHeight="3" orientation="landscape" horizontalDpi="0" verticalDpi="0"/>
  <headerFooter>
    <oddHeader xml:space="preserve">&amp;LSALAIRE MINIMA DE LA 
PRODUCTION AUDIOVISUELLE&amp;CEMPLOI DE CATEGORIE B&amp;RAU 1ER JANVIER 2020
</oddHeader>
    <oddFooter>&amp;C&amp;P</oddFoot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view="pageLayout" workbookViewId="0">
      <selection activeCell="G7" sqref="G7"/>
    </sheetView>
  </sheetViews>
  <sheetFormatPr baseColWidth="10" defaultRowHeight="16" x14ac:dyDescent="0.2"/>
  <cols>
    <col min="1" max="1" width="24.6640625" customWidth="1"/>
    <col min="3" max="3" width="14.83203125" customWidth="1"/>
    <col min="5" max="5" width="4.6640625" customWidth="1"/>
  </cols>
  <sheetData>
    <row r="1" spans="1:5" ht="20" x14ac:dyDescent="0.2">
      <c r="A1" s="117" t="s">
        <v>237</v>
      </c>
      <c r="B1" s="117"/>
      <c r="C1" s="117"/>
    </row>
    <row r="3" spans="1:5" ht="18" x14ac:dyDescent="0.2">
      <c r="A3" s="28" t="s">
        <v>220</v>
      </c>
      <c r="B3" s="18"/>
      <c r="C3" s="18"/>
      <c r="D3" s="18"/>
      <c r="E3" s="18"/>
    </row>
    <row r="4" spans="1:5" x14ac:dyDescent="0.2">
      <c r="A4" s="29"/>
      <c r="B4" s="18"/>
      <c r="C4" s="18"/>
      <c r="D4" s="18"/>
      <c r="E4" s="18"/>
    </row>
    <row r="5" spans="1:5" ht="18" x14ac:dyDescent="0.2">
      <c r="A5" s="28"/>
      <c r="B5" s="18"/>
      <c r="C5" s="18"/>
      <c r="D5" s="18"/>
      <c r="E5" s="18"/>
    </row>
    <row r="6" spans="1:5" x14ac:dyDescent="0.2">
      <c r="A6" s="118" t="s">
        <v>221</v>
      </c>
      <c r="B6" s="118" t="s">
        <v>5</v>
      </c>
      <c r="C6" s="120" t="s">
        <v>305</v>
      </c>
      <c r="D6" s="18"/>
      <c r="E6" s="18"/>
    </row>
    <row r="7" spans="1:5" ht="40" customHeight="1" x14ac:dyDescent="0.2">
      <c r="A7" s="119"/>
      <c r="B7" s="119"/>
      <c r="C7" s="121"/>
      <c r="D7" s="18"/>
      <c r="E7" s="18"/>
    </row>
    <row r="8" spans="1:5" x14ac:dyDescent="0.2">
      <c r="A8" s="35" t="s">
        <v>222</v>
      </c>
      <c r="B8" s="6" t="s">
        <v>147</v>
      </c>
      <c r="C8" s="30"/>
      <c r="D8" s="18"/>
      <c r="E8" s="18"/>
    </row>
    <row r="9" spans="1:5" x14ac:dyDescent="0.2">
      <c r="A9" s="35" t="s">
        <v>223</v>
      </c>
      <c r="B9" s="6" t="s">
        <v>147</v>
      </c>
      <c r="C9" s="30"/>
      <c r="D9" s="18"/>
      <c r="E9" s="18"/>
    </row>
    <row r="10" spans="1:5" ht="28" x14ac:dyDescent="0.2">
      <c r="A10" s="35" t="s">
        <v>224</v>
      </c>
      <c r="B10" s="6" t="s">
        <v>147</v>
      </c>
      <c r="C10" s="30"/>
      <c r="D10" s="18"/>
      <c r="E10" s="18"/>
    </row>
    <row r="11" spans="1:5" x14ac:dyDescent="0.2">
      <c r="A11" s="35" t="s">
        <v>225</v>
      </c>
      <c r="B11" s="6" t="s">
        <v>147</v>
      </c>
      <c r="C11" s="30"/>
      <c r="D11" s="18"/>
      <c r="E11" s="18"/>
    </row>
    <row r="12" spans="1:5" x14ac:dyDescent="0.2">
      <c r="A12" s="35" t="s">
        <v>226</v>
      </c>
      <c r="B12" s="6" t="s">
        <v>62</v>
      </c>
      <c r="C12" s="36">
        <v>105.61</v>
      </c>
      <c r="D12" s="18"/>
      <c r="E12" s="31"/>
    </row>
    <row r="13" spans="1:5" ht="26" x14ac:dyDescent="0.2">
      <c r="A13" s="35" t="s">
        <v>227</v>
      </c>
      <c r="B13" s="6" t="s">
        <v>62</v>
      </c>
      <c r="C13" s="36">
        <v>81.78</v>
      </c>
      <c r="D13" s="18"/>
      <c r="E13" s="31"/>
    </row>
    <row r="14" spans="1:5" ht="26" x14ac:dyDescent="0.2">
      <c r="A14" s="35" t="s">
        <v>228</v>
      </c>
      <c r="B14" s="6" t="s">
        <v>62</v>
      </c>
      <c r="C14" s="36">
        <v>84.5</v>
      </c>
      <c r="D14" s="18"/>
      <c r="E14" s="31"/>
    </row>
    <row r="15" spans="1:5" x14ac:dyDescent="0.2">
      <c r="A15" s="18"/>
      <c r="B15" s="18"/>
      <c r="C15" s="18"/>
      <c r="D15" s="18"/>
      <c r="E15" s="18"/>
    </row>
    <row r="16" spans="1:5" x14ac:dyDescent="0.2">
      <c r="A16" s="32" t="s">
        <v>229</v>
      </c>
      <c r="B16" s="18"/>
      <c r="C16" s="18"/>
      <c r="D16" s="18"/>
      <c r="E16" s="18"/>
    </row>
    <row r="17" spans="1:6" ht="48" customHeight="1" x14ac:dyDescent="0.2">
      <c r="A17" s="122" t="s">
        <v>230</v>
      </c>
      <c r="B17" s="122"/>
      <c r="C17" s="115"/>
      <c r="D17" s="115"/>
      <c r="E17" s="115"/>
    </row>
    <row r="18" spans="1:6" ht="47" customHeight="1" x14ac:dyDescent="0.2">
      <c r="A18" s="114" t="s">
        <v>231</v>
      </c>
      <c r="B18" s="114"/>
      <c r="C18" s="115"/>
      <c r="D18" s="115"/>
      <c r="E18" s="115"/>
    </row>
    <row r="19" spans="1:6" ht="47" customHeight="1" x14ac:dyDescent="0.2">
      <c r="A19" s="32"/>
      <c r="B19" s="18"/>
      <c r="C19" s="18"/>
      <c r="D19" s="18"/>
      <c r="E19" s="18"/>
    </row>
    <row r="20" spans="1:6" ht="38" customHeight="1" x14ac:dyDescent="0.2">
      <c r="A20" s="114" t="s">
        <v>232</v>
      </c>
      <c r="B20" s="114"/>
      <c r="C20" s="115"/>
      <c r="D20" s="115"/>
      <c r="E20" s="19"/>
      <c r="F20" s="33">
        <v>47.05</v>
      </c>
    </row>
    <row r="21" spans="1:6" x14ac:dyDescent="0.2">
      <c r="A21" s="32"/>
      <c r="B21" s="18"/>
      <c r="C21" s="18"/>
      <c r="D21" s="18"/>
      <c r="E21" s="18"/>
    </row>
    <row r="22" spans="1:6" ht="43" customHeight="1" x14ac:dyDescent="0.2">
      <c r="A22" s="114" t="s">
        <v>233</v>
      </c>
      <c r="B22" s="114"/>
      <c r="C22" s="115"/>
      <c r="D22" s="115"/>
      <c r="E22" s="19"/>
      <c r="F22" s="33">
        <v>42.24</v>
      </c>
    </row>
    <row r="23" spans="1:6" x14ac:dyDescent="0.2">
      <c r="A23" s="32"/>
      <c r="B23" s="19"/>
      <c r="C23" s="18"/>
      <c r="D23" s="18"/>
      <c r="E23" s="18"/>
    </row>
    <row r="24" spans="1:6" x14ac:dyDescent="0.2">
      <c r="A24" s="32" t="s">
        <v>234</v>
      </c>
      <c r="B24" s="19"/>
      <c r="C24" s="34">
        <v>15.53</v>
      </c>
      <c r="D24" s="18"/>
      <c r="E24" s="18"/>
    </row>
    <row r="25" spans="1:6" ht="29" x14ac:dyDescent="0.2">
      <c r="A25" s="32" t="s">
        <v>235</v>
      </c>
      <c r="B25" s="18"/>
      <c r="C25" s="18"/>
      <c r="D25" s="18"/>
      <c r="E25" s="18"/>
    </row>
    <row r="26" spans="1:6" ht="30" customHeight="1" x14ac:dyDescent="0.2">
      <c r="A26" s="116" t="s">
        <v>236</v>
      </c>
      <c r="B26" s="116"/>
      <c r="C26" s="116"/>
      <c r="D26" s="116"/>
      <c r="E26" s="116"/>
      <c r="F26" s="116"/>
    </row>
  </sheetData>
  <mergeCells count="9">
    <mergeCell ref="A22:D22"/>
    <mergeCell ref="A26:F26"/>
    <mergeCell ref="A1:C1"/>
    <mergeCell ref="A6:A7"/>
    <mergeCell ref="B6:B7"/>
    <mergeCell ref="C6:C7"/>
    <mergeCell ref="A17:E17"/>
    <mergeCell ref="A18:E18"/>
    <mergeCell ref="A20:D20"/>
  </mergeCells>
  <phoneticPr fontId="8" type="noConversion"/>
  <pageMargins left="0.7" right="0.7" top="0.75" bottom="0.75" header="0.3" footer="0.3"/>
  <pageSetup paperSize="9" orientation="portrait" horizontalDpi="0" verticalDpi="0"/>
  <headerFooter>
    <oddHeader xml:space="preserve">&amp;LSALAIRE MINIMA 
DE LA PRODUCTION AUDIOVISUELLE&amp;CCATEGORIE C&amp;RAU 1ER JANVIER 2020
</oddHeader>
    <oddFooter>&amp;C&amp;P</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workbookViewId="0"/>
  </sheetViews>
  <sheetFormatPr baseColWidth="10" defaultRowHeight="16" x14ac:dyDescent="0.2"/>
  <cols>
    <col min="1" max="1" width="46.6640625" customWidth="1"/>
    <col min="2" max="2" width="21" customWidth="1"/>
  </cols>
  <sheetData>
    <row r="1" spans="1:2" x14ac:dyDescent="0.2">
      <c r="A1" t="s">
        <v>308</v>
      </c>
    </row>
    <row r="2" spans="1:2" ht="17" thickBot="1" x14ac:dyDescent="0.25"/>
    <row r="3" spans="1:2" ht="17" thickBot="1" x14ac:dyDescent="0.25">
      <c r="A3" s="37" t="s">
        <v>238</v>
      </c>
      <c r="B3" s="38" t="s">
        <v>239</v>
      </c>
    </row>
    <row r="4" spans="1:2" ht="31" thickBot="1" x14ac:dyDescent="0.25">
      <c r="A4" s="39" t="s">
        <v>240</v>
      </c>
      <c r="B4" s="46">
        <v>101</v>
      </c>
    </row>
    <row r="5" spans="1:2" ht="31" thickBot="1" x14ac:dyDescent="0.25">
      <c r="A5" s="39" t="s">
        <v>241</v>
      </c>
      <c r="B5" s="46">
        <v>131.30000000000001</v>
      </c>
    </row>
    <row r="6" spans="1:2" ht="31" thickBot="1" x14ac:dyDescent="0.25">
      <c r="A6" s="39" t="s">
        <v>242</v>
      </c>
      <c r="B6" s="46">
        <v>217.16</v>
      </c>
    </row>
    <row r="7" spans="1:2" ht="46" thickBot="1" x14ac:dyDescent="0.25">
      <c r="A7" s="39" t="s">
        <v>243</v>
      </c>
      <c r="B7" s="46">
        <v>207.06</v>
      </c>
    </row>
    <row r="8" spans="1:2" ht="46" thickBot="1" x14ac:dyDescent="0.25">
      <c r="A8" s="39" t="s">
        <v>244</v>
      </c>
      <c r="B8" s="46">
        <v>181.8</v>
      </c>
    </row>
    <row r="9" spans="1:2" x14ac:dyDescent="0.2">
      <c r="A9" s="40" t="s">
        <v>245</v>
      </c>
      <c r="B9" s="41"/>
    </row>
    <row r="10" spans="1:2" x14ac:dyDescent="0.2">
      <c r="A10" s="40"/>
      <c r="B10" s="41" t="s">
        <v>246</v>
      </c>
    </row>
    <row r="11" spans="1:2" ht="60" x14ac:dyDescent="0.2">
      <c r="A11" s="40" t="s">
        <v>247</v>
      </c>
      <c r="B11" s="41" t="s">
        <v>248</v>
      </c>
    </row>
    <row r="12" spans="1:2" x14ac:dyDescent="0.2">
      <c r="A12" s="42"/>
      <c r="B12" s="41" t="s">
        <v>249</v>
      </c>
    </row>
    <row r="13" spans="1:2" x14ac:dyDescent="0.2">
      <c r="A13" s="42"/>
      <c r="B13" s="41" t="s">
        <v>250</v>
      </c>
    </row>
    <row r="14" spans="1:2" ht="17" thickBot="1" x14ac:dyDescent="0.25">
      <c r="A14" s="43"/>
      <c r="B14" s="44"/>
    </row>
    <row r="15" spans="1:2" x14ac:dyDescent="0.2">
      <c r="A15" s="40" t="s">
        <v>251</v>
      </c>
      <c r="B15" s="41"/>
    </row>
    <row r="16" spans="1:2" x14ac:dyDescent="0.2">
      <c r="A16" s="40"/>
      <c r="B16" s="41"/>
    </row>
    <row r="17" spans="1:2" x14ac:dyDescent="0.2">
      <c r="A17" s="40" t="s">
        <v>252</v>
      </c>
      <c r="B17" s="47">
        <v>60.6</v>
      </c>
    </row>
    <row r="18" spans="1:2" x14ac:dyDescent="0.2">
      <c r="A18" s="40"/>
      <c r="B18" s="41"/>
    </row>
    <row r="19" spans="1:2" x14ac:dyDescent="0.2">
      <c r="A19" s="40" t="s">
        <v>253</v>
      </c>
      <c r="B19" s="47">
        <v>101</v>
      </c>
    </row>
    <row r="20" spans="1:2" ht="17" thickBot="1" x14ac:dyDescent="0.25">
      <c r="A20" s="39"/>
      <c r="B20" s="45"/>
    </row>
  </sheetData>
  <phoneticPr fontId="8"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CAT A</vt:lpstr>
      <vt:lpstr>CAT B</vt:lpstr>
      <vt:lpstr>CAT C</vt:lpstr>
      <vt:lpstr>MUSICIEN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Jérémie Steib</cp:lastModifiedBy>
  <cp:lastPrinted>2019-01-08T18:18:53Z</cp:lastPrinted>
  <dcterms:created xsi:type="dcterms:W3CDTF">2016-09-26T15:10:21Z</dcterms:created>
  <dcterms:modified xsi:type="dcterms:W3CDTF">2020-02-07T14:51:47Z</dcterms:modified>
</cp:coreProperties>
</file>